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3725" tabRatio="730" activeTab="5"/>
  </bookViews>
  <sheets>
    <sheet name="ТАБЛ. 3,4" sheetId="47" r:id="rId1"/>
    <sheet name="ТАБЛ. 2.1" sheetId="46" r:id="rId2"/>
    <sheet name="ТАБЛ. 2 2020" sheetId="48" r:id="rId3"/>
    <sheet name="ТАБЛ. 2019" sheetId="42" r:id="rId4"/>
    <sheet name="ТАБЛ. 2 2018" sheetId="50" r:id="rId5"/>
    <sheet name="тит л 2018" sheetId="45" r:id="rId6"/>
    <sheet name="п.п. 5 (2)" sheetId="4" state="hidden" r:id="rId7"/>
  </sheets>
  <definedNames>
    <definedName name="_xlnm.Print_Area" localSheetId="6">'п.п. 5 (2)'!$A$1:$F$898</definedName>
    <definedName name="_xlnm.Print_Area" localSheetId="5">'тит л 2018'!$A$1:$N$70</definedName>
  </definedNames>
  <calcPr calcId="152511"/>
</workbook>
</file>

<file path=xl/calcChain.xml><?xml version="1.0" encoding="utf-8"?>
<calcChain xmlns="http://schemas.openxmlformats.org/spreadsheetml/2006/main">
  <c r="J11" i="50" l="1"/>
  <c r="J9" i="50" s="1"/>
  <c r="J66" i="45" l="1"/>
  <c r="J22" i="50" l="1"/>
  <c r="D11" i="46" l="1"/>
  <c r="J22" i="48" l="1"/>
  <c r="J22" i="42"/>
  <c r="E42" i="50" l="1"/>
  <c r="G42" i="50"/>
  <c r="J42" i="50"/>
  <c r="D44" i="50"/>
  <c r="D36" i="50" l="1"/>
  <c r="E11" i="50" l="1"/>
  <c r="D14" i="50"/>
  <c r="D18" i="50"/>
  <c r="G17" i="50"/>
  <c r="E37" i="48" l="1"/>
  <c r="D33" i="48"/>
  <c r="E29" i="48"/>
  <c r="E37" i="42"/>
  <c r="J29" i="42"/>
  <c r="D33" i="42"/>
  <c r="D31" i="42"/>
  <c r="D38" i="50"/>
  <c r="E37" i="50"/>
  <c r="J37" i="50"/>
  <c r="J26" i="50" s="1"/>
  <c r="J52" i="50" s="1"/>
  <c r="E29" i="50"/>
  <c r="D33" i="50"/>
  <c r="D32" i="50"/>
  <c r="D31" i="50"/>
  <c r="J29" i="50"/>
  <c r="D43" i="50" l="1"/>
  <c r="E29" i="42"/>
  <c r="D23" i="48"/>
  <c r="D23" i="42"/>
  <c r="D23" i="50"/>
  <c r="D14" i="48"/>
  <c r="J37" i="48"/>
  <c r="D40" i="48"/>
  <c r="J37" i="42"/>
  <c r="D40" i="42"/>
  <c r="N9" i="42"/>
  <c r="D13" i="48"/>
  <c r="D12" i="42"/>
  <c r="D22" i="42"/>
  <c r="G16" i="48"/>
  <c r="D16" i="48" s="1"/>
  <c r="D42" i="48"/>
  <c r="D36" i="48"/>
  <c r="D34" i="48" s="1"/>
  <c r="D32" i="48"/>
  <c r="J27" i="48"/>
  <c r="G16" i="42"/>
  <c r="G9" i="42" s="1"/>
  <c r="D12" i="48"/>
  <c r="D36" i="42"/>
  <c r="D34" i="42" s="1"/>
  <c r="D13" i="42"/>
  <c r="J11" i="42"/>
  <c r="D44" i="42"/>
  <c r="G34" i="42"/>
  <c r="D32" i="42"/>
  <c r="D29" i="42" s="1"/>
  <c r="D51" i="48"/>
  <c r="G43" i="48"/>
  <c r="D39" i="48"/>
  <c r="D22" i="48"/>
  <c r="D20" i="48"/>
  <c r="D19" i="48"/>
  <c r="D18" i="48"/>
  <c r="D17" i="48"/>
  <c r="D10" i="48"/>
  <c r="D51" i="42"/>
  <c r="G43" i="42"/>
  <c r="D42" i="42"/>
  <c r="D39" i="42"/>
  <c r="J27" i="42"/>
  <c r="D21" i="42"/>
  <c r="D20" i="42"/>
  <c r="D19" i="42"/>
  <c r="D18" i="42"/>
  <c r="D17" i="42"/>
  <c r="D14" i="42"/>
  <c r="D10" i="42"/>
  <c r="D37" i="42" l="1"/>
  <c r="E11" i="42"/>
  <c r="E9" i="42" s="1"/>
  <c r="D37" i="48"/>
  <c r="J11" i="48"/>
  <c r="J9" i="48" s="1"/>
  <c r="G34" i="48"/>
  <c r="G26" i="48" s="1"/>
  <c r="E27" i="48"/>
  <c r="D21" i="48"/>
  <c r="J43" i="42"/>
  <c r="J26" i="42" s="1"/>
  <c r="E43" i="42"/>
  <c r="D27" i="42"/>
  <c r="E43" i="48"/>
  <c r="J43" i="48"/>
  <c r="D44" i="48"/>
  <c r="D31" i="48"/>
  <c r="E11" i="48"/>
  <c r="D11" i="48" s="1"/>
  <c r="D16" i="42"/>
  <c r="E9" i="48"/>
  <c r="D11" i="42"/>
  <c r="J9" i="42"/>
  <c r="G26" i="42"/>
  <c r="G52" i="42" s="1"/>
  <c r="E27" i="42"/>
  <c r="E26" i="42" s="1"/>
  <c r="E52" i="42" s="1"/>
  <c r="G9" i="48"/>
  <c r="D22" i="50"/>
  <c r="D20" i="50"/>
  <c r="D41" i="50"/>
  <c r="D51" i="50"/>
  <c r="D29" i="48" l="1"/>
  <c r="D27" i="48" s="1"/>
  <c r="J26" i="48"/>
  <c r="J52" i="48" s="1"/>
  <c r="D43" i="42"/>
  <c r="J52" i="42"/>
  <c r="E26" i="48"/>
  <c r="D26" i="48" s="1"/>
  <c r="G52" i="48"/>
  <c r="D43" i="48"/>
  <c r="D9" i="48"/>
  <c r="D9" i="42"/>
  <c r="G34" i="50"/>
  <c r="G26" i="50" s="1"/>
  <c r="G52" i="50" s="1"/>
  <c r="D34" i="50"/>
  <c r="D21" i="50"/>
  <c r="D19" i="50"/>
  <c r="D26" i="42" l="1"/>
  <c r="D52" i="42" s="1"/>
  <c r="E52" i="48"/>
  <c r="D52" i="48"/>
  <c r="D42" i="50"/>
  <c r="D39" i="50"/>
  <c r="D37" i="50" s="1"/>
  <c r="D11" i="50" l="1"/>
  <c r="G11" i="46"/>
  <c r="F12" i="46"/>
  <c r="J27" i="50"/>
  <c r="D13" i="50"/>
  <c r="D12" i="50"/>
  <c r="D10" i="50"/>
  <c r="E27" i="50" l="1"/>
  <c r="E26" i="50" s="1"/>
  <c r="D29" i="50"/>
  <c r="D27" i="50" s="1"/>
  <c r="G9" i="50"/>
  <c r="D17" i="50"/>
  <c r="E9" i="50"/>
  <c r="D9" i="50" l="1"/>
  <c r="D26" i="50"/>
  <c r="E52" i="50"/>
  <c r="D52" i="50" l="1"/>
  <c r="F478" i="4"/>
  <c r="C478" i="4"/>
  <c r="C471" i="4" s="1"/>
  <c r="C470" i="4" s="1"/>
  <c r="B898" i="4"/>
  <c r="B897" i="4"/>
  <c r="F896" i="4"/>
  <c r="E896" i="4"/>
  <c r="D896" i="4"/>
  <c r="C896" i="4"/>
  <c r="B896" i="4" s="1"/>
  <c r="B895" i="4"/>
  <c r="B894" i="4"/>
  <c r="B892" i="4"/>
  <c r="B891" i="4"/>
  <c r="B890" i="4"/>
  <c r="B889" i="4"/>
  <c r="B888" i="4"/>
  <c r="B887" i="4"/>
  <c r="B886" i="4"/>
  <c r="B885" i="4"/>
  <c r="B884" i="4"/>
  <c r="F882" i="4"/>
  <c r="E882" i="4"/>
  <c r="D882" i="4"/>
  <c r="C882" i="4"/>
  <c r="B882" i="4" s="1"/>
  <c r="B881" i="4"/>
  <c r="B880" i="4"/>
  <c r="B879" i="4"/>
  <c r="B878" i="4"/>
  <c r="B877" i="4"/>
  <c r="F875" i="4"/>
  <c r="E875" i="4"/>
  <c r="D875" i="4"/>
  <c r="C875" i="4"/>
  <c r="B875" i="4" s="1"/>
  <c r="B874" i="4"/>
  <c r="B873" i="4"/>
  <c r="B872" i="4"/>
  <c r="B871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5" i="4"/>
  <c r="B844" i="4"/>
  <c r="B843" i="4"/>
  <c r="B841" i="4"/>
  <c r="B840" i="4"/>
  <c r="B839" i="4"/>
  <c r="B838" i="4"/>
  <c r="B837" i="4"/>
  <c r="F836" i="4"/>
  <c r="F835" i="4"/>
  <c r="E836" i="4"/>
  <c r="E835" i="4"/>
  <c r="D836" i="4"/>
  <c r="C836" i="4"/>
  <c r="C835" i="4" s="1"/>
  <c r="B835" i="4" s="1"/>
  <c r="D835" i="4"/>
  <c r="B833" i="4"/>
  <c r="B831" i="4"/>
  <c r="B830" i="4"/>
  <c r="B829" i="4"/>
  <c r="B828" i="4"/>
  <c r="B827" i="4"/>
  <c r="B826" i="4"/>
  <c r="B825" i="4"/>
  <c r="B824" i="4"/>
  <c r="B823" i="4"/>
  <c r="F821" i="4"/>
  <c r="E821" i="4"/>
  <c r="D821" i="4"/>
  <c r="C821" i="4"/>
  <c r="B821" i="4"/>
  <c r="B820" i="4"/>
  <c r="B819" i="4"/>
  <c r="B818" i="4"/>
  <c r="B817" i="4"/>
  <c r="B816" i="4"/>
  <c r="F814" i="4"/>
  <c r="E814" i="4"/>
  <c r="D814" i="4"/>
  <c r="C814" i="4"/>
  <c r="B814" i="4"/>
  <c r="B813" i="4"/>
  <c r="B812" i="4"/>
  <c r="F811" i="4"/>
  <c r="E811" i="4"/>
  <c r="D811" i="4"/>
  <c r="C811" i="4"/>
  <c r="B811" i="4" s="1"/>
  <c r="B810" i="4"/>
  <c r="B808" i="4"/>
  <c r="B807" i="4"/>
  <c r="B806" i="4"/>
  <c r="B805" i="4"/>
  <c r="B804" i="4"/>
  <c r="B803" i="4"/>
  <c r="F802" i="4"/>
  <c r="E802" i="4"/>
  <c r="D802" i="4"/>
  <c r="C802" i="4"/>
  <c r="B802" i="4"/>
  <c r="B801" i="4"/>
  <c r="B800" i="4"/>
  <c r="B799" i="4"/>
  <c r="B798" i="4"/>
  <c r="B797" i="4"/>
  <c r="B796" i="4"/>
  <c r="B795" i="4"/>
  <c r="B794" i="4"/>
  <c r="B793" i="4"/>
  <c r="B792" i="4"/>
  <c r="F791" i="4"/>
  <c r="E791" i="4"/>
  <c r="E779" i="4" s="1"/>
  <c r="D791" i="4"/>
  <c r="C791" i="4"/>
  <c r="B791" i="4" s="1"/>
  <c r="B790" i="4"/>
  <c r="B789" i="4"/>
  <c r="B788" i="4"/>
  <c r="B787" i="4"/>
  <c r="B786" i="4"/>
  <c r="B785" i="4"/>
  <c r="F783" i="4"/>
  <c r="F779" i="4" s="1"/>
  <c r="F773" i="4"/>
  <c r="E783" i="4"/>
  <c r="D783" i="4"/>
  <c r="D779" i="4" s="1"/>
  <c r="B779" i="4" s="1"/>
  <c r="C783" i="4"/>
  <c r="B783" i="4"/>
  <c r="B782" i="4"/>
  <c r="B781" i="4"/>
  <c r="B778" i="4"/>
  <c r="B777" i="4"/>
  <c r="B776" i="4"/>
  <c r="F774" i="4"/>
  <c r="E774" i="4"/>
  <c r="D774" i="4"/>
  <c r="D773" i="4" s="1"/>
  <c r="C774" i="4"/>
  <c r="B774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F759" i="4"/>
  <c r="E759" i="4"/>
  <c r="D759" i="4"/>
  <c r="C759" i="4"/>
  <c r="B759" i="4" s="1"/>
  <c r="B758" i="4"/>
  <c r="B757" i="4"/>
  <c r="B756" i="4"/>
  <c r="B755" i="4"/>
  <c r="B754" i="4"/>
  <c r="F752" i="4"/>
  <c r="E752" i="4"/>
  <c r="D752" i="4"/>
  <c r="C752" i="4"/>
  <c r="B752" i="4" s="1"/>
  <c r="B751" i="4"/>
  <c r="B750" i="4"/>
  <c r="F749" i="4"/>
  <c r="E749" i="4"/>
  <c r="D749" i="4"/>
  <c r="C749" i="4"/>
  <c r="B749" i="4"/>
  <c r="B748" i="4"/>
  <c r="B746" i="4"/>
  <c r="B745" i="4"/>
  <c r="B744" i="4"/>
  <c r="B743" i="4"/>
  <c r="B742" i="4"/>
  <c r="B741" i="4"/>
  <c r="B740" i="4"/>
  <c r="F739" i="4"/>
  <c r="E739" i="4"/>
  <c r="B739" i="4" s="1"/>
  <c r="D739" i="4"/>
  <c r="C739" i="4"/>
  <c r="B738" i="4"/>
  <c r="B737" i="4"/>
  <c r="B736" i="4"/>
  <c r="B735" i="4"/>
  <c r="B734" i="4"/>
  <c r="B733" i="4"/>
  <c r="B732" i="4"/>
  <c r="B731" i="4"/>
  <c r="B730" i="4"/>
  <c r="B729" i="4"/>
  <c r="F728" i="4"/>
  <c r="E728" i="4"/>
  <c r="D728" i="4"/>
  <c r="D716" i="4"/>
  <c r="C728" i="4"/>
  <c r="B728" i="4"/>
  <c r="B727" i="4"/>
  <c r="B726" i="4"/>
  <c r="B725" i="4"/>
  <c r="B724" i="4"/>
  <c r="B723" i="4"/>
  <c r="B722" i="4"/>
  <c r="F720" i="4"/>
  <c r="E720" i="4"/>
  <c r="D720" i="4"/>
  <c r="C720" i="4"/>
  <c r="C716" i="4" s="1"/>
  <c r="B719" i="4"/>
  <c r="B718" i="4"/>
  <c r="F716" i="4"/>
  <c r="B715" i="4"/>
  <c r="B714" i="4"/>
  <c r="B713" i="4"/>
  <c r="F711" i="4"/>
  <c r="F710" i="4" s="1"/>
  <c r="E711" i="4"/>
  <c r="D711" i="4"/>
  <c r="D710" i="4" s="1"/>
  <c r="C711" i="4"/>
  <c r="B709" i="4"/>
  <c r="B708" i="4"/>
  <c r="B707" i="4"/>
  <c r="B706" i="4"/>
  <c r="B705" i="4"/>
  <c r="B704" i="4"/>
  <c r="B703" i="4"/>
  <c r="B702" i="4"/>
  <c r="F700" i="4"/>
  <c r="F676" i="4" s="1"/>
  <c r="E700" i="4"/>
  <c r="D700" i="4"/>
  <c r="C700" i="4"/>
  <c r="B700" i="4"/>
  <c r="B699" i="4"/>
  <c r="B698" i="4"/>
  <c r="B697" i="4"/>
  <c r="B696" i="4"/>
  <c r="B695" i="4"/>
  <c r="B694" i="4"/>
  <c r="F693" i="4"/>
  <c r="E693" i="4"/>
  <c r="E676" i="4" s="1"/>
  <c r="D693" i="4"/>
  <c r="C693" i="4"/>
  <c r="B693" i="4" s="1"/>
  <c r="B692" i="4"/>
  <c r="B691" i="4"/>
  <c r="B690" i="4"/>
  <c r="B689" i="4"/>
  <c r="F688" i="4"/>
  <c r="E688" i="4"/>
  <c r="D688" i="4"/>
  <c r="C688" i="4"/>
  <c r="B688" i="4"/>
  <c r="B687" i="4"/>
  <c r="B686" i="4"/>
  <c r="B685" i="4"/>
  <c r="B684" i="4"/>
  <c r="B683" i="4"/>
  <c r="B682" i="4"/>
  <c r="B681" i="4"/>
  <c r="B680" i="4"/>
  <c r="B679" i="4"/>
  <c r="B678" i="4"/>
  <c r="F677" i="4"/>
  <c r="E677" i="4"/>
  <c r="D677" i="4"/>
  <c r="C677" i="4"/>
  <c r="B677" i="4" s="1"/>
  <c r="D676" i="4"/>
  <c r="B675" i="4"/>
  <c r="B674" i="4"/>
  <c r="B673" i="4"/>
  <c r="B672" i="4"/>
  <c r="B671" i="4"/>
  <c r="B670" i="4"/>
  <c r="B669" i="4"/>
  <c r="B668" i="4"/>
  <c r="F666" i="4"/>
  <c r="E666" i="4"/>
  <c r="D666" i="4"/>
  <c r="C666" i="4"/>
  <c r="B666" i="4" s="1"/>
  <c r="B665" i="4"/>
  <c r="B664" i="4"/>
  <c r="B663" i="4"/>
  <c r="B662" i="4"/>
  <c r="B661" i="4"/>
  <c r="B660" i="4"/>
  <c r="F659" i="4"/>
  <c r="E659" i="4"/>
  <c r="D659" i="4"/>
  <c r="C659" i="4"/>
  <c r="B659" i="4"/>
  <c r="B658" i="4"/>
  <c r="B656" i="4"/>
  <c r="B655" i="4"/>
  <c r="B654" i="4"/>
  <c r="B653" i="4"/>
  <c r="B652" i="4"/>
  <c r="B651" i="4"/>
  <c r="F650" i="4"/>
  <c r="E650" i="4"/>
  <c r="D650" i="4"/>
  <c r="C650" i="4"/>
  <c r="B650" i="4"/>
  <c r="B649" i="4"/>
  <c r="B648" i="4"/>
  <c r="B647" i="4"/>
  <c r="B646" i="4"/>
  <c r="B645" i="4"/>
  <c r="B644" i="4"/>
  <c r="B643" i="4"/>
  <c r="B642" i="4"/>
  <c r="B641" i="4"/>
  <c r="B640" i="4"/>
  <c r="F639" i="4"/>
  <c r="F638" i="4"/>
  <c r="F46" i="4" s="1"/>
  <c r="E639" i="4"/>
  <c r="E638" i="4" s="1"/>
  <c r="E46" i="4" s="1"/>
  <c r="D639" i="4"/>
  <c r="C639" i="4"/>
  <c r="D638" i="4"/>
  <c r="D46" i="4" s="1"/>
  <c r="B637" i="4"/>
  <c r="B636" i="4"/>
  <c r="B635" i="4"/>
  <c r="B634" i="4"/>
  <c r="B633" i="4"/>
  <c r="B632" i="4"/>
  <c r="B631" i="4"/>
  <c r="B630" i="4"/>
  <c r="F628" i="4"/>
  <c r="E628" i="4"/>
  <c r="D628" i="4"/>
  <c r="C628" i="4"/>
  <c r="B628" i="4"/>
  <c r="B627" i="4"/>
  <c r="B626" i="4"/>
  <c r="B625" i="4"/>
  <c r="B624" i="4"/>
  <c r="B623" i="4"/>
  <c r="F621" i="4"/>
  <c r="E621" i="4"/>
  <c r="D621" i="4"/>
  <c r="C621" i="4"/>
  <c r="B621" i="4"/>
  <c r="B620" i="4"/>
  <c r="B619" i="4"/>
  <c r="B618" i="4"/>
  <c r="B617" i="4"/>
  <c r="F616" i="4"/>
  <c r="E616" i="4"/>
  <c r="D616" i="4"/>
  <c r="C616" i="4"/>
  <c r="B616" i="4" s="1"/>
  <c r="B615" i="4"/>
  <c r="B614" i="4"/>
  <c r="B613" i="4"/>
  <c r="B612" i="4"/>
  <c r="B611" i="4"/>
  <c r="B610" i="4"/>
  <c r="B609" i="4"/>
  <c r="B608" i="4"/>
  <c r="B607" i="4"/>
  <c r="B606" i="4"/>
  <c r="F605" i="4"/>
  <c r="F604" i="4" s="1"/>
  <c r="F45" i="4" s="1"/>
  <c r="E605" i="4"/>
  <c r="E604" i="4"/>
  <c r="E45" i="4" s="1"/>
  <c r="D605" i="4"/>
  <c r="D604" i="4" s="1"/>
  <c r="D45" i="4" s="1"/>
  <c r="C605" i="4"/>
  <c r="B605" i="4"/>
  <c r="B603" i="4"/>
  <c r="B602" i="4"/>
  <c r="B600" i="4"/>
  <c r="B599" i="4"/>
  <c r="B598" i="4"/>
  <c r="B597" i="4"/>
  <c r="B596" i="4"/>
  <c r="B595" i="4"/>
  <c r="B594" i="4"/>
  <c r="B593" i="4"/>
  <c r="B592" i="4"/>
  <c r="F590" i="4"/>
  <c r="E590" i="4"/>
  <c r="D590" i="4"/>
  <c r="C590" i="4"/>
  <c r="B590" i="4"/>
  <c r="B589" i="4"/>
  <c r="B588" i="4"/>
  <c r="B587" i="4"/>
  <c r="B586" i="4"/>
  <c r="B585" i="4"/>
  <c r="B584" i="4"/>
  <c r="F583" i="4"/>
  <c r="E583" i="4"/>
  <c r="D583" i="4"/>
  <c r="C583" i="4"/>
  <c r="B583" i="4" s="1"/>
  <c r="B582" i="4"/>
  <c r="B581" i="4"/>
  <c r="F580" i="4"/>
  <c r="E580" i="4"/>
  <c r="D580" i="4"/>
  <c r="C580" i="4"/>
  <c r="B580" i="4"/>
  <c r="B579" i="4"/>
  <c r="B578" i="4"/>
  <c r="B577" i="4"/>
  <c r="B576" i="4"/>
  <c r="B575" i="4"/>
  <c r="B574" i="4"/>
  <c r="B573" i="4"/>
  <c r="F572" i="4"/>
  <c r="E572" i="4"/>
  <c r="D572" i="4"/>
  <c r="C572" i="4"/>
  <c r="B571" i="4"/>
  <c r="B570" i="4"/>
  <c r="B569" i="4"/>
  <c r="B568" i="4"/>
  <c r="B567" i="4"/>
  <c r="B566" i="4"/>
  <c r="B565" i="4"/>
  <c r="B564" i="4"/>
  <c r="B563" i="4"/>
  <c r="B562" i="4"/>
  <c r="F561" i="4"/>
  <c r="E561" i="4"/>
  <c r="E549" i="4"/>
  <c r="D561" i="4"/>
  <c r="C561" i="4"/>
  <c r="B560" i="4"/>
  <c r="B559" i="4"/>
  <c r="B558" i="4"/>
  <c r="B557" i="4"/>
  <c r="B556" i="4"/>
  <c r="B555" i="4"/>
  <c r="F553" i="4"/>
  <c r="F549" i="4" s="1"/>
  <c r="E553" i="4"/>
  <c r="D553" i="4"/>
  <c r="D549" i="4" s="1"/>
  <c r="D543" i="4" s="1"/>
  <c r="C553" i="4"/>
  <c r="B552" i="4"/>
  <c r="B551" i="4"/>
  <c r="C549" i="4"/>
  <c r="B549" i="4" s="1"/>
  <c r="B548" i="4"/>
  <c r="B547" i="4"/>
  <c r="B546" i="4"/>
  <c r="B545" i="4"/>
  <c r="F544" i="4"/>
  <c r="F543" i="4"/>
  <c r="F44" i="4" s="1"/>
  <c r="E544" i="4"/>
  <c r="D544" i="4"/>
  <c r="C544" i="4"/>
  <c r="B544" i="4"/>
  <c r="B542" i="4"/>
  <c r="B541" i="4"/>
  <c r="B540" i="4"/>
  <c r="B539" i="4"/>
  <c r="B538" i="4"/>
  <c r="B537" i="4"/>
  <c r="B536" i="4"/>
  <c r="B535" i="4"/>
  <c r="F533" i="4"/>
  <c r="E533" i="4"/>
  <c r="D533" i="4"/>
  <c r="C533" i="4"/>
  <c r="B532" i="4"/>
  <c r="B531" i="4"/>
  <c r="B530" i="4"/>
  <c r="B529" i="4"/>
  <c r="B528" i="4"/>
  <c r="F526" i="4"/>
  <c r="E526" i="4"/>
  <c r="D526" i="4"/>
  <c r="C526" i="4"/>
  <c r="B525" i="4"/>
  <c r="B523" i="4"/>
  <c r="B522" i="4"/>
  <c r="B521" i="4"/>
  <c r="B520" i="4"/>
  <c r="B519" i="4"/>
  <c r="F518" i="4"/>
  <c r="F506" i="4" s="1"/>
  <c r="F43" i="4" s="1"/>
  <c r="E518" i="4"/>
  <c r="D518" i="4"/>
  <c r="B518" i="4" s="1"/>
  <c r="C518" i="4"/>
  <c r="B517" i="4"/>
  <c r="B516" i="4"/>
  <c r="B515" i="4"/>
  <c r="B514" i="4"/>
  <c r="B513" i="4"/>
  <c r="B512" i="4"/>
  <c r="B511" i="4"/>
  <c r="B510" i="4"/>
  <c r="B509" i="4"/>
  <c r="B508" i="4"/>
  <c r="F507" i="4"/>
  <c r="E507" i="4"/>
  <c r="D507" i="4"/>
  <c r="C507" i="4"/>
  <c r="B507" i="4" s="1"/>
  <c r="C506" i="4"/>
  <c r="B505" i="4"/>
  <c r="B504" i="4"/>
  <c r="B503" i="4"/>
  <c r="B502" i="4"/>
  <c r="B501" i="4"/>
  <c r="B500" i="4"/>
  <c r="B499" i="4"/>
  <c r="B498" i="4"/>
  <c r="F496" i="4"/>
  <c r="E496" i="4"/>
  <c r="D496" i="4"/>
  <c r="C496" i="4"/>
  <c r="B496" i="4" s="1"/>
  <c r="B495" i="4"/>
  <c r="B494" i="4"/>
  <c r="B493" i="4"/>
  <c r="B492" i="4"/>
  <c r="F490" i="4"/>
  <c r="F470" i="4" s="1"/>
  <c r="F42" i="4" s="1"/>
  <c r="E490" i="4"/>
  <c r="D490" i="4"/>
  <c r="B490" i="4" s="1"/>
  <c r="C490" i="4"/>
  <c r="B489" i="4"/>
  <c r="B487" i="4"/>
  <c r="B486" i="4"/>
  <c r="B485" i="4"/>
  <c r="B484" i="4"/>
  <c r="B483" i="4"/>
  <c r="F482" i="4"/>
  <c r="E482" i="4"/>
  <c r="D482" i="4"/>
  <c r="C482" i="4"/>
  <c r="B481" i="4"/>
  <c r="B480" i="4"/>
  <c r="B479" i="4"/>
  <c r="B477" i="4"/>
  <c r="B476" i="4"/>
  <c r="B475" i="4"/>
  <c r="B474" i="4"/>
  <c r="B473" i="4"/>
  <c r="B472" i="4"/>
  <c r="F471" i="4"/>
  <c r="E471" i="4"/>
  <c r="E470" i="4" s="1"/>
  <c r="E42" i="4" s="1"/>
  <c r="D471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F456" i="4"/>
  <c r="E456" i="4"/>
  <c r="D456" i="4"/>
  <c r="C456" i="4"/>
  <c r="B456" i="4" s="1"/>
  <c r="B455" i="4"/>
  <c r="B454" i="4"/>
  <c r="B453" i="4"/>
  <c r="B452" i="4"/>
  <c r="B451" i="4"/>
  <c r="F449" i="4"/>
  <c r="E449" i="4"/>
  <c r="D449" i="4"/>
  <c r="C449" i="4"/>
  <c r="B449" i="4" s="1"/>
  <c r="B448" i="4"/>
  <c r="B447" i="4"/>
  <c r="B446" i="4"/>
  <c r="B445" i="4"/>
  <c r="F444" i="4"/>
  <c r="E444" i="4"/>
  <c r="D444" i="4"/>
  <c r="C444" i="4"/>
  <c r="B444" i="4"/>
  <c r="B443" i="4"/>
  <c r="B442" i="4"/>
  <c r="B441" i="4"/>
  <c r="B440" i="4"/>
  <c r="B439" i="4"/>
  <c r="B438" i="4"/>
  <c r="B437" i="4"/>
  <c r="B436" i="4"/>
  <c r="B435" i="4"/>
  <c r="B434" i="4"/>
  <c r="F433" i="4"/>
  <c r="F432" i="4"/>
  <c r="F41" i="4" s="1"/>
  <c r="E433" i="4"/>
  <c r="E432" i="4" s="1"/>
  <c r="E41" i="4" s="1"/>
  <c r="D433" i="4"/>
  <c r="C433" i="4"/>
  <c r="D432" i="4"/>
  <c r="D41" i="4" s="1"/>
  <c r="B431" i="4"/>
  <c r="B430" i="4"/>
  <c r="B429" i="4"/>
  <c r="B428" i="4"/>
  <c r="F427" i="4"/>
  <c r="E427" i="4"/>
  <c r="D427" i="4"/>
  <c r="C427" i="4"/>
  <c r="B427" i="4"/>
  <c r="B426" i="4"/>
  <c r="B425" i="4"/>
  <c r="B424" i="4"/>
  <c r="B423" i="4"/>
  <c r="B422" i="4"/>
  <c r="B421" i="4"/>
  <c r="F420" i="4"/>
  <c r="E420" i="4"/>
  <c r="D420" i="4"/>
  <c r="C420" i="4"/>
  <c r="B420" i="4" s="1"/>
  <c r="B419" i="4"/>
  <c r="B418" i="4"/>
  <c r="B417" i="4"/>
  <c r="B416" i="4"/>
  <c r="F415" i="4"/>
  <c r="F410" i="4" s="1"/>
  <c r="F409" i="4" s="1"/>
  <c r="E415" i="4"/>
  <c r="E410" i="4"/>
  <c r="E409" i="4" s="1"/>
  <c r="D415" i="4"/>
  <c r="D410" i="4" s="1"/>
  <c r="D409" i="4"/>
  <c r="C415" i="4"/>
  <c r="B415" i="4"/>
  <c r="B414" i="4"/>
  <c r="B413" i="4"/>
  <c r="B412" i="4"/>
  <c r="B411" i="4"/>
  <c r="B408" i="4"/>
  <c r="B407" i="4"/>
  <c r="B406" i="4"/>
  <c r="F404" i="4"/>
  <c r="E404" i="4"/>
  <c r="D404" i="4"/>
  <c r="C404" i="4"/>
  <c r="B404" i="4"/>
  <c r="B403" i="4"/>
  <c r="B402" i="4"/>
  <c r="B401" i="4"/>
  <c r="B400" i="4"/>
  <c r="B399" i="4"/>
  <c r="B398" i="4"/>
  <c r="F397" i="4"/>
  <c r="E397" i="4"/>
  <c r="D397" i="4"/>
  <c r="C397" i="4"/>
  <c r="B397" i="4" s="1"/>
  <c r="B396" i="4"/>
  <c r="B395" i="4"/>
  <c r="B394" i="4"/>
  <c r="B393" i="4"/>
  <c r="F392" i="4"/>
  <c r="B392" i="4" s="1"/>
  <c r="E392" i="4"/>
  <c r="D392" i="4"/>
  <c r="C392" i="4"/>
  <c r="B391" i="4"/>
  <c r="B390" i="4"/>
  <c r="B389" i="4"/>
  <c r="B388" i="4"/>
  <c r="B387" i="4"/>
  <c r="B386" i="4"/>
  <c r="F385" i="4"/>
  <c r="F384" i="4"/>
  <c r="F39" i="4" s="1"/>
  <c r="E385" i="4"/>
  <c r="E384" i="4" s="1"/>
  <c r="E39" i="4"/>
  <c r="D385" i="4"/>
  <c r="D384" i="4"/>
  <c r="D39" i="4" s="1"/>
  <c r="C385" i="4"/>
  <c r="C384" i="4" s="1"/>
  <c r="B383" i="4"/>
  <c r="B382" i="4"/>
  <c r="B380" i="4"/>
  <c r="B379" i="4"/>
  <c r="B378" i="4"/>
  <c r="B377" i="4"/>
  <c r="B376" i="4"/>
  <c r="B375" i="4"/>
  <c r="B374" i="4"/>
  <c r="B373" i="4"/>
  <c r="B372" i="4"/>
  <c r="F370" i="4"/>
  <c r="E370" i="4"/>
  <c r="D370" i="4"/>
  <c r="C370" i="4"/>
  <c r="B370" i="4" s="1"/>
  <c r="B369" i="4"/>
  <c r="B368" i="4"/>
  <c r="B367" i="4"/>
  <c r="B366" i="4"/>
  <c r="B365" i="4"/>
  <c r="F363" i="4"/>
  <c r="E363" i="4"/>
  <c r="D363" i="4"/>
  <c r="C363" i="4"/>
  <c r="B363" i="4" s="1"/>
  <c r="B362" i="4"/>
  <c r="B361" i="4"/>
  <c r="F360" i="4"/>
  <c r="E360" i="4"/>
  <c r="D360" i="4"/>
  <c r="C360" i="4"/>
  <c r="B360" i="4"/>
  <c r="B359" i="4"/>
  <c r="B358" i="4"/>
  <c r="B357" i="4"/>
  <c r="B356" i="4"/>
  <c r="B355" i="4"/>
  <c r="B354" i="4"/>
  <c r="B353" i="4"/>
  <c r="F352" i="4"/>
  <c r="E352" i="4"/>
  <c r="D352" i="4"/>
  <c r="C352" i="4"/>
  <c r="B351" i="4"/>
  <c r="B350" i="4"/>
  <c r="B349" i="4"/>
  <c r="B348" i="4"/>
  <c r="B347" i="4"/>
  <c r="B346" i="4"/>
  <c r="B345" i="4"/>
  <c r="B344" i="4"/>
  <c r="B343" i="4"/>
  <c r="B342" i="4"/>
  <c r="F341" i="4"/>
  <c r="F329" i="4" s="1"/>
  <c r="E341" i="4"/>
  <c r="D341" i="4"/>
  <c r="B341" i="4" s="1"/>
  <c r="C341" i="4"/>
  <c r="B340" i="4"/>
  <c r="B339" i="4"/>
  <c r="B338" i="4"/>
  <c r="B337" i="4"/>
  <c r="B336" i="4"/>
  <c r="B335" i="4"/>
  <c r="F333" i="4"/>
  <c r="E333" i="4"/>
  <c r="D333" i="4"/>
  <c r="C333" i="4"/>
  <c r="B333" i="4" s="1"/>
  <c r="B332" i="4"/>
  <c r="B331" i="4"/>
  <c r="B330" i="4"/>
  <c r="E329" i="4"/>
  <c r="E323" i="4" s="1"/>
  <c r="E38" i="4" s="1"/>
  <c r="B328" i="4"/>
  <c r="B327" i="4"/>
  <c r="B326" i="4"/>
  <c r="F324" i="4"/>
  <c r="F323" i="4" s="1"/>
  <c r="F38" i="4" s="1"/>
  <c r="E324" i="4"/>
  <c r="D324" i="4"/>
  <c r="C324" i="4"/>
  <c r="B324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F309" i="4"/>
  <c r="E309" i="4"/>
  <c r="D309" i="4"/>
  <c r="C309" i="4"/>
  <c r="B309" i="4" s="1"/>
  <c r="B308" i="4"/>
  <c r="B307" i="4"/>
  <c r="B306" i="4"/>
  <c r="B305" i="4"/>
  <c r="B304" i="4"/>
  <c r="B303" i="4"/>
  <c r="F302" i="4"/>
  <c r="E302" i="4"/>
  <c r="D302" i="4"/>
  <c r="C302" i="4"/>
  <c r="B302" i="4"/>
  <c r="B301" i="4"/>
  <c r="B300" i="4"/>
  <c r="F299" i="4"/>
  <c r="E299" i="4"/>
  <c r="D299" i="4"/>
  <c r="C299" i="4"/>
  <c r="B299" i="4" s="1"/>
  <c r="B298" i="4"/>
  <c r="B296" i="4"/>
  <c r="B295" i="4"/>
  <c r="B294" i="4"/>
  <c r="B293" i="4"/>
  <c r="B292" i="4"/>
  <c r="B291" i="4"/>
  <c r="F290" i="4"/>
  <c r="F267" i="4"/>
  <c r="E290" i="4"/>
  <c r="D290" i="4"/>
  <c r="D267" i="4" s="1"/>
  <c r="C290" i="4"/>
  <c r="B290" i="4"/>
  <c r="B289" i="4"/>
  <c r="B288" i="4"/>
  <c r="B287" i="4"/>
  <c r="B286" i="4"/>
  <c r="B285" i="4"/>
  <c r="B284" i="4"/>
  <c r="B283" i="4"/>
  <c r="B282" i="4"/>
  <c r="B281" i="4"/>
  <c r="B280" i="4"/>
  <c r="F279" i="4"/>
  <c r="E279" i="4"/>
  <c r="B279" i="4" s="1"/>
  <c r="D279" i="4"/>
  <c r="C279" i="4"/>
  <c r="B278" i="4"/>
  <c r="B277" i="4"/>
  <c r="B276" i="4"/>
  <c r="B275" i="4"/>
  <c r="B274" i="4"/>
  <c r="B273" i="4"/>
  <c r="F271" i="4"/>
  <c r="E271" i="4"/>
  <c r="D271" i="4"/>
  <c r="C271" i="4"/>
  <c r="B271" i="4" s="1"/>
  <c r="B270" i="4"/>
  <c r="B269" i="4"/>
  <c r="C267" i="4"/>
  <c r="B266" i="4"/>
  <c r="B265" i="4"/>
  <c r="B264" i="4"/>
  <c r="F262" i="4"/>
  <c r="B262" i="4" s="1"/>
  <c r="E262" i="4"/>
  <c r="D262" i="4"/>
  <c r="C262" i="4"/>
  <c r="B260" i="4"/>
  <c r="B259" i="4"/>
  <c r="B257" i="4"/>
  <c r="B256" i="4"/>
  <c r="B255" i="4"/>
  <c r="B254" i="4"/>
  <c r="B253" i="4"/>
  <c r="B252" i="4"/>
  <c r="B251" i="4"/>
  <c r="B250" i="4"/>
  <c r="B249" i="4"/>
  <c r="B247" i="4"/>
  <c r="B246" i="4"/>
  <c r="B245" i="4"/>
  <c r="B244" i="4"/>
  <c r="B243" i="4"/>
  <c r="B242" i="4"/>
  <c r="B240" i="4"/>
  <c r="B239" i="4"/>
  <c r="B238" i="4"/>
  <c r="B237" i="4"/>
  <c r="B236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0" i="4"/>
  <c r="B209" i="4"/>
  <c r="B208" i="4"/>
  <c r="B206" i="4"/>
  <c r="B205" i="4"/>
  <c r="B204" i="4"/>
  <c r="B203" i="4"/>
  <c r="B202" i="4"/>
  <c r="B201" i="4"/>
  <c r="B200" i="4"/>
  <c r="B199" i="4"/>
  <c r="B198" i="4"/>
  <c r="B196" i="4"/>
  <c r="B195" i="4"/>
  <c r="B194" i="4"/>
  <c r="B193" i="4"/>
  <c r="B192" i="4"/>
  <c r="B191" i="4"/>
  <c r="B190" i="4"/>
  <c r="B189" i="4"/>
  <c r="B188" i="4"/>
  <c r="F186" i="4"/>
  <c r="E186" i="4"/>
  <c r="D186" i="4"/>
  <c r="B186" i="4" s="1"/>
  <c r="C186" i="4"/>
  <c r="B185" i="4"/>
  <c r="B184" i="4"/>
  <c r="B183" i="4"/>
  <c r="B182" i="4"/>
  <c r="B181" i="4"/>
  <c r="F179" i="4"/>
  <c r="E179" i="4"/>
  <c r="D179" i="4"/>
  <c r="B179" i="4" s="1"/>
  <c r="C179" i="4"/>
  <c r="B178" i="4"/>
  <c r="B177" i="4"/>
  <c r="F176" i="4"/>
  <c r="E176" i="4"/>
  <c r="D176" i="4"/>
  <c r="C176" i="4"/>
  <c r="B176" i="4" s="1"/>
  <c r="B175" i="4"/>
  <c r="B173" i="4"/>
  <c r="B172" i="4"/>
  <c r="B171" i="4"/>
  <c r="B170" i="4"/>
  <c r="B169" i="4"/>
  <c r="B168" i="4"/>
  <c r="F167" i="4"/>
  <c r="E167" i="4"/>
  <c r="D167" i="4"/>
  <c r="C167" i="4"/>
  <c r="B167" i="4"/>
  <c r="B166" i="4"/>
  <c r="B165" i="4"/>
  <c r="B164" i="4"/>
  <c r="B163" i="4"/>
  <c r="B162" i="4"/>
  <c r="B161" i="4"/>
  <c r="B160" i="4"/>
  <c r="B159" i="4"/>
  <c r="B158" i="4"/>
  <c r="B157" i="4"/>
  <c r="F156" i="4"/>
  <c r="E156" i="4"/>
  <c r="E144" i="4" s="1"/>
  <c r="D156" i="4"/>
  <c r="C156" i="4"/>
  <c r="B155" i="4"/>
  <c r="B154" i="4"/>
  <c r="B153" i="4"/>
  <c r="B152" i="4"/>
  <c r="B151" i="4"/>
  <c r="B150" i="4"/>
  <c r="F148" i="4"/>
  <c r="F144" i="4" s="1"/>
  <c r="E148" i="4"/>
  <c r="D148" i="4"/>
  <c r="D144" i="4" s="1"/>
  <c r="C148" i="4"/>
  <c r="C144" i="4" s="1"/>
  <c r="B148" i="4"/>
  <c r="B147" i="4"/>
  <c r="B146" i="4"/>
  <c r="B143" i="4"/>
  <c r="B142" i="4"/>
  <c r="B141" i="4"/>
  <c r="F139" i="4"/>
  <c r="F138" i="4" s="1"/>
  <c r="F18" i="4" s="1"/>
  <c r="F15" i="4" s="1"/>
  <c r="E139" i="4"/>
  <c r="E138" i="4"/>
  <c r="E18" i="4" s="1"/>
  <c r="E15" i="4" s="1"/>
  <c r="D139" i="4"/>
  <c r="B139" i="4"/>
  <c r="C139" i="4"/>
  <c r="B137" i="4"/>
  <c r="B136" i="4"/>
  <c r="B134" i="4"/>
  <c r="B133" i="4"/>
  <c r="B132" i="4"/>
  <c r="B131" i="4"/>
  <c r="B130" i="4"/>
  <c r="B129" i="4"/>
  <c r="B128" i="4"/>
  <c r="B127" i="4"/>
  <c r="B126" i="4"/>
  <c r="F124" i="4"/>
  <c r="E124" i="4"/>
  <c r="D124" i="4"/>
  <c r="C124" i="4"/>
  <c r="B124" i="4" s="1"/>
  <c r="B123" i="4"/>
  <c r="B122" i="4"/>
  <c r="B121" i="4"/>
  <c r="B120" i="4"/>
  <c r="B119" i="4"/>
  <c r="B118" i="4"/>
  <c r="F117" i="4"/>
  <c r="E117" i="4"/>
  <c r="D117" i="4"/>
  <c r="C117" i="4"/>
  <c r="B117" i="4" s="1"/>
  <c r="B116" i="4"/>
  <c r="B115" i="4"/>
  <c r="B114" i="4"/>
  <c r="F113" i="4"/>
  <c r="E113" i="4"/>
  <c r="D113" i="4"/>
  <c r="C113" i="4"/>
  <c r="B113" i="4" s="1"/>
  <c r="B112" i="4"/>
  <c r="B110" i="4"/>
  <c r="B109" i="4"/>
  <c r="B108" i="4"/>
  <c r="B107" i="4"/>
  <c r="B106" i="4"/>
  <c r="B105" i="4"/>
  <c r="B104" i="4"/>
  <c r="F103" i="4"/>
  <c r="E103" i="4"/>
  <c r="D103" i="4"/>
  <c r="C103" i="4"/>
  <c r="B103" i="4" s="1"/>
  <c r="B102" i="4"/>
  <c r="B101" i="4"/>
  <c r="B100" i="4"/>
  <c r="B99" i="4"/>
  <c r="B98" i="4"/>
  <c r="B97" i="4"/>
  <c r="B96" i="4"/>
  <c r="B95" i="4"/>
  <c r="B94" i="4"/>
  <c r="B93" i="4"/>
  <c r="B92" i="4"/>
  <c r="F91" i="4"/>
  <c r="F79" i="4"/>
  <c r="E91" i="4"/>
  <c r="D91" i="4"/>
  <c r="C91" i="4"/>
  <c r="B90" i="4"/>
  <c r="B89" i="4"/>
  <c r="B88" i="4"/>
  <c r="B87" i="4"/>
  <c r="B86" i="4"/>
  <c r="B85" i="4"/>
  <c r="F83" i="4"/>
  <c r="E83" i="4"/>
  <c r="E79" i="4" s="1"/>
  <c r="E73" i="4" s="1"/>
  <c r="D83" i="4"/>
  <c r="D79" i="4" s="1"/>
  <c r="C83" i="4"/>
  <c r="B83" i="4" s="1"/>
  <c r="B82" i="4"/>
  <c r="B81" i="4"/>
  <c r="C79" i="4"/>
  <c r="B78" i="4"/>
  <c r="B77" i="4"/>
  <c r="B76" i="4"/>
  <c r="B75" i="4"/>
  <c r="F74" i="4"/>
  <c r="F73" i="4" s="1"/>
  <c r="F71" i="4" s="1"/>
  <c r="E74" i="4"/>
  <c r="D74" i="4"/>
  <c r="B74" i="4"/>
  <c r="C74" i="4"/>
  <c r="C73" i="4" s="1"/>
  <c r="B70" i="4"/>
  <c r="B69" i="4"/>
  <c r="B68" i="4"/>
  <c r="F66" i="4"/>
  <c r="E66" i="4"/>
  <c r="D66" i="4"/>
  <c r="C66" i="4"/>
  <c r="B66" i="4" s="1"/>
  <c r="B65" i="4"/>
  <c r="B64" i="4"/>
  <c r="B63" i="4"/>
  <c r="B62" i="4"/>
  <c r="B61" i="4"/>
  <c r="B60" i="4"/>
  <c r="B59" i="4"/>
  <c r="B58" i="4"/>
  <c r="F56" i="4"/>
  <c r="E56" i="4"/>
  <c r="D56" i="4"/>
  <c r="C56" i="4"/>
  <c r="B56" i="4"/>
  <c r="F55" i="4"/>
  <c r="E55" i="4"/>
  <c r="D55" i="4"/>
  <c r="C55" i="4"/>
  <c r="B55" i="4"/>
  <c r="J19" i="4" s="1"/>
  <c r="F54" i="4"/>
  <c r="F49" i="4" s="1"/>
  <c r="E54" i="4"/>
  <c r="D54" i="4"/>
  <c r="C54" i="4"/>
  <c r="B54" i="4"/>
  <c r="J15" i="4" s="1"/>
  <c r="B53" i="4"/>
  <c r="F52" i="4"/>
  <c r="E52" i="4"/>
  <c r="E49" i="4" s="1"/>
  <c r="D52" i="4"/>
  <c r="D49" i="4"/>
  <c r="C52" i="4"/>
  <c r="C49" i="4"/>
  <c r="B51" i="4"/>
  <c r="B48" i="4"/>
  <c r="B47" i="4"/>
  <c r="C43" i="4"/>
  <c r="B40" i="4"/>
  <c r="C39" i="4"/>
  <c r="B39" i="4"/>
  <c r="B35" i="4"/>
  <c r="B34" i="4"/>
  <c r="B32" i="4"/>
  <c r="B31" i="4"/>
  <c r="F30" i="4"/>
  <c r="E30" i="4"/>
  <c r="D30" i="4"/>
  <c r="C30" i="4"/>
  <c r="B30" i="4" s="1"/>
  <c r="B29" i="4"/>
  <c r="F27" i="4"/>
  <c r="E27" i="4"/>
  <c r="D27" i="4"/>
  <c r="B27" i="4"/>
  <c r="C27" i="4"/>
  <c r="B25" i="4"/>
  <c r="J16" i="4" s="1"/>
  <c r="B22" i="4"/>
  <c r="F20" i="4"/>
  <c r="E20" i="4"/>
  <c r="D20" i="4"/>
  <c r="B20" i="4" s="1"/>
  <c r="C20" i="4"/>
  <c r="B19" i="4"/>
  <c r="J18" i="4"/>
  <c r="B17" i="4"/>
  <c r="J13" i="4"/>
  <c r="B14" i="4"/>
  <c r="F12" i="4"/>
  <c r="E12" i="4"/>
  <c r="D12" i="4"/>
  <c r="B12" i="4"/>
  <c r="C12" i="4"/>
  <c r="B8" i="4"/>
  <c r="B478" i="4"/>
  <c r="F261" i="4"/>
  <c r="F26" i="4" s="1"/>
  <c r="F23" i="4" s="1"/>
  <c r="C138" i="4"/>
  <c r="C18" i="4" s="1"/>
  <c r="C710" i="4"/>
  <c r="B384" i="4"/>
  <c r="B91" i="4"/>
  <c r="B385" i="4"/>
  <c r="B156" i="4"/>
  <c r="B433" i="4"/>
  <c r="C604" i="4"/>
  <c r="C676" i="4"/>
  <c r="B676" i="4" s="1"/>
  <c r="B836" i="4"/>
  <c r="C543" i="4"/>
  <c r="C44" i="4" s="1"/>
  <c r="C779" i="4"/>
  <c r="B720" i="4"/>
  <c r="C410" i="4"/>
  <c r="C773" i="4"/>
  <c r="C409" i="4"/>
  <c r="B409" i="4" s="1"/>
  <c r="C45" i="4"/>
  <c r="B45" i="4" s="1"/>
  <c r="B604" i="4"/>
  <c r="C15" i="4" l="1"/>
  <c r="B49" i="4"/>
  <c r="D73" i="4"/>
  <c r="B73" i="4" s="1"/>
  <c r="B79" i="4"/>
  <c r="B144" i="4"/>
  <c r="D138" i="4"/>
  <c r="F36" i="4"/>
  <c r="F33" i="4" s="1"/>
  <c r="F11" i="4" s="1"/>
  <c r="F9" i="4" s="1"/>
  <c r="C42" i="4"/>
  <c r="D261" i="4"/>
  <c r="D26" i="4" s="1"/>
  <c r="D23" i="4" s="1"/>
  <c r="C329" i="4"/>
  <c r="D506" i="4"/>
  <c r="B410" i="4"/>
  <c r="B52" i="4"/>
  <c r="J20" i="4" s="1"/>
  <c r="B639" i="4"/>
  <c r="B471" i="4"/>
  <c r="C261" i="4"/>
  <c r="E267" i="4"/>
  <c r="E261" i="4" s="1"/>
  <c r="E26" i="4" s="1"/>
  <c r="E23" i="4" s="1"/>
  <c r="E11" i="4" s="1"/>
  <c r="E9" i="4" s="1"/>
  <c r="D329" i="4"/>
  <c r="B352" i="4"/>
  <c r="C432" i="4"/>
  <c r="D470" i="4"/>
  <c r="D42" i="4" s="1"/>
  <c r="E506" i="4"/>
  <c r="E43" i="4" s="1"/>
  <c r="E36" i="4" s="1"/>
  <c r="E33" i="4" s="1"/>
  <c r="B526" i="4"/>
  <c r="B533" i="4"/>
  <c r="E543" i="4"/>
  <c r="E44" i="4" s="1"/>
  <c r="B44" i="4" s="1"/>
  <c r="B553" i="4"/>
  <c r="B561" i="4"/>
  <c r="B572" i="4"/>
  <c r="C638" i="4"/>
  <c r="B711" i="4"/>
  <c r="E710" i="4"/>
  <c r="B710" i="4" s="1"/>
  <c r="E716" i="4"/>
  <c r="B716" i="4" s="1"/>
  <c r="E773" i="4"/>
  <c r="B773" i="4" s="1"/>
  <c r="D323" i="4"/>
  <c r="D38" i="4" s="1"/>
  <c r="B482" i="4"/>
  <c r="B638" i="4" l="1"/>
  <c r="C46" i="4"/>
  <c r="B46" i="4" s="1"/>
  <c r="C41" i="4"/>
  <c r="B41" i="4" s="1"/>
  <c r="B432" i="4"/>
  <c r="C26" i="4"/>
  <c r="B261" i="4"/>
  <c r="B329" i="4"/>
  <c r="C323" i="4"/>
  <c r="B42" i="4"/>
  <c r="B543" i="4"/>
  <c r="E71" i="4"/>
  <c r="D18" i="4"/>
  <c r="B138" i="4"/>
  <c r="D43" i="4"/>
  <c r="B43" i="4" s="1"/>
  <c r="B506" i="4"/>
  <c r="B470" i="4"/>
  <c r="B267" i="4"/>
  <c r="D71" i="4"/>
  <c r="D15" i="4" l="1"/>
  <c r="B18" i="4"/>
  <c r="J14" i="4" s="1"/>
  <c r="C38" i="4"/>
  <c r="B323" i="4"/>
  <c r="C71" i="4"/>
  <c r="B71" i="4" s="1"/>
  <c r="D36" i="4"/>
  <c r="D33" i="4" s="1"/>
  <c r="B26" i="4"/>
  <c r="C23" i="4"/>
  <c r="B23" i="4" l="1"/>
  <c r="B38" i="4"/>
  <c r="C36" i="4"/>
  <c r="D11" i="4"/>
  <c r="D9" i="4" s="1"/>
  <c r="B15" i="4"/>
  <c r="B36" i="4" l="1"/>
  <c r="J17" i="4" s="1"/>
  <c r="J24" i="4" s="1"/>
  <c r="C33" i="4"/>
  <c r="B33" i="4" l="1"/>
  <c r="C11" i="4"/>
  <c r="B11" i="4" l="1"/>
  <c r="C9" i="4"/>
  <c r="B9" i="4" l="1"/>
  <c r="J9" i="4" l="1"/>
  <c r="I9" i="4"/>
  <c r="H9" i="4"/>
  <c r="G9" i="4"/>
</calcChain>
</file>

<file path=xl/sharedStrings.xml><?xml version="1.0" encoding="utf-8"?>
<sst xmlns="http://schemas.openxmlformats.org/spreadsheetml/2006/main" count="1376" uniqueCount="357">
  <si>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</si>
  <si>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</si>
  <si>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</si>
  <si>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</si>
  <si>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</si>
  <si>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</si>
  <si>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</si>
  <si>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</si>
  <si>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</si>
  <si>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</si>
  <si>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</si>
  <si>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</si>
  <si>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</si>
  <si>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</si>
  <si>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</si>
  <si>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</si>
  <si>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</si>
  <si>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</si>
  <si>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</si>
  <si>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</si>
  <si>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</si>
  <si>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</si>
  <si>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</si>
  <si>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</si>
  <si>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</si>
  <si>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</si>
  <si>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</si>
  <si>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</si>
  <si>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</si>
  <si>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</si>
  <si>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</si>
  <si>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</si>
  <si>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</si>
  <si>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</si>
  <si>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</si>
  <si>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</si>
  <si>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</si>
  <si>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</si>
  <si>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</si>
  <si>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</si>
  <si>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</si>
  <si>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</si>
  <si>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</si>
  <si>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</si>
  <si>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</si>
  <si>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</si>
  <si>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</si>
  <si>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</si>
  <si>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</si>
  <si>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</si>
  <si>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</si>
  <si>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</si>
  <si>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</si>
  <si>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</si>
  <si>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</si>
  <si>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</si>
  <si>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</si>
  <si>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</si>
  <si>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</si>
  <si>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</si>
  <si>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</si>
  <si>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</si>
  <si>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</si>
  <si>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</si>
  <si>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</si>
  <si>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</si>
  <si>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</si>
  <si>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</si>
  <si>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</si>
  <si>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</si>
  <si>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</si>
  <si>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</si>
  <si>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</si>
  <si>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</si>
  <si>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</si>
  <si>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</si>
  <si>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</si>
  <si>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</si>
  <si>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</si>
  <si>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</si>
  <si>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</si>
  <si>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</si>
  <si>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</si>
  <si>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</si>
  <si>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</si>
  <si>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</si>
  <si>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</si>
  <si>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</si>
  <si>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</si>
  <si>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</si>
  <si>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</si>
  <si>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</si>
  <si>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</si>
  <si>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</si>
  <si>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</si>
  <si>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</si>
  <si>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</si>
  <si>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</si>
  <si>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</si>
  <si>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</si>
  <si>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</si>
  <si>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</si>
  <si>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</si>
  <si>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</si>
  <si>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</si>
  <si>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</si>
  <si>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</si>
  <si>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</si>
  <si>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</si>
  <si>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</si>
  <si>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</si>
  <si>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</si>
  <si>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</si>
  <si>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</si>
  <si>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</si>
  <si>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</si>
  <si>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</si>
  <si>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</si>
  <si>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</si>
  <si>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</si>
  <si>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</si>
  <si>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</si>
  <si>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</si>
  <si>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</si>
  <si>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</si>
  <si>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</si>
  <si>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</si>
  <si>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</si>
  <si>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</si>
  <si>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</si>
  <si>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</si>
  <si>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</si>
  <si>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</t>
  </si>
  <si>
    <t>5. Показатели по поступлениям и  выплатам муниципального учреждения</t>
  </si>
  <si>
    <r>
      <rPr>
        <sz val="8"/>
        <rFont val="Arial"/>
        <family val="2"/>
        <charset val="204"/>
      </rPr>
      <t>в том числ</t>
    </r>
    <r>
      <rPr>
        <b/>
        <sz val="8"/>
        <rFont val="Arial"/>
        <family val="2"/>
        <charset val="204"/>
      </rPr>
      <t>е ВЦП:</t>
    </r>
  </si>
  <si>
    <t>руб.коп.</t>
  </si>
  <si>
    <t>прочие услуги (технический надзор)  (КЭСР 226 мероп.00.00.00)</t>
  </si>
  <si>
    <t>прочие услуги (КЭСР 226 мероп.00.00.00)</t>
  </si>
  <si>
    <t>прочие услуги (летний лагерь) (КЭСР 226 мероп.00.00.00)</t>
  </si>
  <si>
    <t>Прочие работы (трудоустройство) (КЭСР 225 мероп. 00.00.00)</t>
  </si>
  <si>
    <t>прочие услуги(летний лагерь)  (КЭСР 226 мероп.00.00.00)</t>
  </si>
  <si>
    <t>лето</t>
  </si>
  <si>
    <t>город</t>
  </si>
  <si>
    <t>прочие услуги (ПО, подписка) (КЭСР 226 мероп. 00.00.00)</t>
  </si>
  <si>
    <t>остаток на 01.01.2012</t>
  </si>
  <si>
    <t>есть</t>
  </si>
  <si>
    <t>надо</t>
  </si>
  <si>
    <t xml:space="preserve"> +   остаток на 01.01.2012 =   100 000,0  1 кв.</t>
  </si>
  <si>
    <t>программы и сан.гин.об</t>
  </si>
  <si>
    <t>Прочие расходы (аккредитация) (КЭСР 290 мероп. 00.00.00)</t>
  </si>
  <si>
    <t>везде формула с рахода кроме собственных города и аренды</t>
  </si>
  <si>
    <t>субвенция</t>
  </si>
  <si>
    <t>лето город</t>
  </si>
  <si>
    <t>ВЦП</t>
  </si>
  <si>
    <t>аренда</t>
  </si>
  <si>
    <t>род.плата</t>
  </si>
  <si>
    <t>КЦ</t>
  </si>
  <si>
    <t>п.2 город в январе может быть вместе, выделить только лето, а бухг. Осл. И ремонт обединить, т.е. сумма должна быть 5220,2</t>
  </si>
  <si>
    <t>только аренда</t>
  </si>
  <si>
    <t xml:space="preserve">может быть лето питание ??? </t>
  </si>
  <si>
    <t xml:space="preserve">соц.защита </t>
  </si>
  <si>
    <t>каникул.время (3 лиц.счет)</t>
  </si>
  <si>
    <t>в том числе по кварталам</t>
  </si>
  <si>
    <t>Приложение N 1</t>
  </si>
  <si>
    <t>к Порядку составления и утверждения плана</t>
  </si>
  <si>
    <t>финансово-хозяйственной деятельности</t>
  </si>
  <si>
    <t>муниципальных бюджетных учреждений</t>
  </si>
  <si>
    <t xml:space="preserve">                                   </t>
  </si>
  <si>
    <t xml:space="preserve">     "УТВЕРЖДАЮ"</t>
  </si>
  <si>
    <t>Начальник</t>
  </si>
  <si>
    <t xml:space="preserve"> Управление образования администрации г.Твери</t>
  </si>
  <si>
    <t xml:space="preserve">   </t>
  </si>
  <si>
    <t xml:space="preserve">            </t>
  </si>
  <si>
    <t>ИНН</t>
  </si>
  <si>
    <t>КПП</t>
  </si>
  <si>
    <t>Единицы измерения</t>
  </si>
  <si>
    <t>руб.</t>
  </si>
  <si>
    <t xml:space="preserve">        (полное и краткое наименование муниципального учреждения)</t>
  </si>
  <si>
    <t>Управление образования администрации г.Твери</t>
  </si>
  <si>
    <t xml:space="preserve">  (наименование органа, выполняющего функции и полномочия учредителя)</t>
  </si>
  <si>
    <t xml:space="preserve">учреждения,  предоставление  которых  для физических и юридических лиц осуществляется за плату: </t>
  </si>
  <si>
    <t>Сумма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</si>
  <si>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</si>
  <si>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</si>
  <si>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</si>
  <si>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дебиторская задолженность по расходам</t>
  </si>
  <si>
    <t>I</t>
  </si>
  <si>
    <t>II</t>
  </si>
  <si>
    <t>III</t>
  </si>
  <si>
    <t>IV</t>
  </si>
  <si>
    <t>Среднесписочная численность</t>
  </si>
  <si>
    <t>чел.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</si>
  <si>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</si>
  <si>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</si>
  <si>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</si>
  <si>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</si>
  <si>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 xml:space="preserve">Главный бухгалтер учреждения ______________     </t>
  </si>
  <si>
    <t xml:space="preserve">Руководитель учреждения      ______________     </t>
  </si>
  <si>
    <t>с баланса и кредиторки обязательно</t>
  </si>
  <si>
    <t>Код по реестру участников бюджетного процесса</t>
  </si>
  <si>
    <t xml:space="preserve">  города Твери </t>
  </si>
  <si>
    <t xml:space="preserve"> (наименование органа, выполняющего функции и полномочия учредителя)</t>
  </si>
  <si>
    <t xml:space="preserve">     3. Перечень видов услуг (работ), относящихся в соответствии с уставом к основным видам  деятельности </t>
  </si>
  <si>
    <t xml:space="preserve">Показатели  финансового  состояния  учреждения  </t>
  </si>
  <si>
    <t xml:space="preserve">из них: 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</si>
  <si>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</si>
  <si>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</si>
  <si>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</si>
  <si>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</si>
  <si>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нефинансовые инструменты</t>
  </si>
  <si>
    <t>дебиторская задолженность по доходам</t>
  </si>
  <si>
    <t>долговые обязательства</t>
  </si>
  <si>
    <t>кредиторская задолженность</t>
  </si>
  <si>
    <t>в том числе просроченная кредиторская задолженность</t>
  </si>
  <si>
    <t>Таблица 1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</si>
  <si>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</si>
  <si>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</si>
  <si>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</si>
  <si>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</si>
  <si>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</si>
  <si>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</si>
  <si>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</si>
  <si>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</si>
  <si>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</si>
  <si>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</si>
  <si>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</si>
  <si>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</si>
  <si>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</si>
  <si>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</si>
  <si>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</si>
  <si>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персоналу,</t>
  </si>
  <si>
    <t>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</si>
  <si>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</si>
  <si>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</si>
  <si>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</si>
  <si>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</si>
  <si>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</si>
  <si>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</si>
  <si>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</si>
  <si>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</si>
  <si>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</si>
  <si>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</si>
  <si>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</si>
  <si>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</si>
  <si>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</si>
  <si>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</si>
  <si>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</si>
  <si>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</t>
  </si>
  <si>
    <t>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</si>
  <si>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</si>
  <si>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</si>
  <si>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</si>
  <si>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</si>
  <si>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</si>
  <si>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</si>
  <si>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</si>
  <si>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</si>
  <si>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</si>
  <si>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</si>
  <si>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</si>
  <si>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</si>
  <si>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</si>
  <si>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</si>
  <si>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</si>
  <si>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</si>
  <si>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>Единица измерения</t>
  </si>
  <si>
    <t>Средняя заработная плата сотрудников</t>
  </si>
  <si>
    <t>010</t>
  </si>
  <si>
    <t>020</t>
  </si>
  <si>
    <t>030</t>
  </si>
  <si>
    <t>Приложение на _____ листах</t>
  </si>
  <si>
    <t xml:space="preserve">                                                             (подпись)        (расшифровка подписи)</t>
  </si>
  <si>
    <t>Исполнитель                                     _________________</t>
  </si>
  <si>
    <t>_________________   Н.А.Афонина</t>
  </si>
  <si>
    <t>695201001</t>
  </si>
  <si>
    <t>099.001.099</t>
  </si>
  <si>
    <t xml:space="preserve"> дополнительные образовательные платные услуги.</t>
  </si>
  <si>
    <t>004.014.003 011.01.0000</t>
  </si>
  <si>
    <t>001.001.001  011.01.0000</t>
  </si>
  <si>
    <t>001.001.001           011.25.0000</t>
  </si>
  <si>
    <t>001.001.001           011.12.0000</t>
  </si>
  <si>
    <t>001.001.001           011.14.0000</t>
  </si>
  <si>
    <t>099.002.099</t>
  </si>
  <si>
    <t>001.001.001  011.01.0003</t>
  </si>
  <si>
    <t>Пожарова М.В.</t>
  </si>
  <si>
    <t>Власенко И.Н.</t>
  </si>
  <si>
    <t>&lt;**&gt; в случае составления плана на очередной финансовый год и на плановый период.</t>
  </si>
  <si>
    <t xml:space="preserve">(последнюю отчетную дату)  </t>
  </si>
  <si>
    <t>№ п/п</t>
  </si>
  <si>
    <t>Нефинансовые активы, всего:</t>
  </si>
  <si>
    <t>1.</t>
  </si>
  <si>
    <t>2.</t>
  </si>
  <si>
    <t>Финансовые активы, всего:</t>
  </si>
  <si>
    <t>3.</t>
  </si>
  <si>
    <t>Обязательства всего,</t>
  </si>
  <si>
    <r>
      <t xml:space="preserve">    </t>
    </r>
    <r>
      <rPr>
        <b/>
        <sz val="14"/>
        <color theme="1"/>
        <rFont val="Times New Roman"/>
        <family val="1"/>
        <charset val="204"/>
      </rPr>
      <t xml:space="preserve"> 1. Цели деятельности учреждения</t>
    </r>
    <r>
      <rPr>
        <sz val="14"/>
        <color theme="1"/>
        <rFont val="Times New Roman"/>
        <family val="1"/>
        <charset val="204"/>
      </rPr>
      <t>: создание оптимальных условий для охраны физического и психического здоровья детей, развития их индивидуальных способностей и необходимой коррекции нарушений развития.</t>
    </r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</si>
  <si>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 2. Виды деятельности учреждения:</t>
    </r>
    <r>
      <rPr>
        <sz val="14"/>
        <color theme="1"/>
        <rFont val="Times New Roman"/>
        <family val="1"/>
        <charset val="204"/>
      </rPr>
      <t xml:space="preserve">  общедоступное и бесплатное дошкольное образование</t>
    </r>
  </si>
  <si>
    <t xml:space="preserve">                                                    (подпись)        (расшифровка подписи)</t>
  </si>
  <si>
    <r>
      <t>Фонд оплаты труда (</t>
    </r>
    <r>
      <rPr>
        <b/>
        <sz val="14"/>
        <color rgb="FF0000FF"/>
        <rFont val="Times New Roman"/>
        <family val="1"/>
        <charset val="204"/>
      </rPr>
      <t>КОСГУ 211</t>
    </r>
    <r>
      <rPr>
        <b/>
        <sz val="14"/>
        <rFont val="Times New Roman"/>
        <family val="1"/>
        <charset val="204"/>
      </rPr>
      <t xml:space="preserve">, </t>
    </r>
    <r>
      <rPr>
        <b/>
        <sz val="14"/>
        <color rgb="FF0000FF"/>
        <rFont val="Times New Roman"/>
        <family val="1"/>
        <charset val="204"/>
      </rPr>
      <t>212</t>
    </r>
    <r>
      <rPr>
        <b/>
        <sz val="14"/>
        <rFont val="Times New Roman"/>
        <family val="1"/>
        <charset val="204"/>
      </rPr>
      <t>)</t>
    </r>
  </si>
  <si>
    <t>Заведующий</t>
  </si>
  <si>
    <t>Гл. бухгалтер</t>
  </si>
  <si>
    <t>ст.170 баланса</t>
  </si>
  <si>
    <t>стр. 230 баланса</t>
  </si>
  <si>
    <t xml:space="preserve">стр. 600 </t>
  </si>
  <si>
    <t>стр. 490</t>
  </si>
  <si>
    <t xml:space="preserve">             (подпись)   (расшифровка подписи)</t>
  </si>
  <si>
    <t>007.001.003           011.66.0000</t>
  </si>
  <si>
    <t>на 2018 год и на 2019-2020гг.</t>
  </si>
  <si>
    <t>на 2018 г. очередной финансовый год</t>
  </si>
  <si>
    <t>на 2019г. 1-ый год планового периода</t>
  </si>
  <si>
    <t>на 2020 г. 2-ой год планового периода</t>
  </si>
  <si>
    <t>на 2019 г. 1-ый год планового периода</t>
  </si>
  <si>
    <t>План финансово-хозяйственной деятельности</t>
  </si>
  <si>
    <t>Код по бюджетной классификации Российской Федерации (код дохода)</t>
  </si>
  <si>
    <t>011 07 01 000000 4131 130</t>
  </si>
  <si>
    <t>011 07 01 000000 0131 130</t>
  </si>
  <si>
    <t>011 07 01 000000 7131 130</t>
  </si>
  <si>
    <t>011 10 04 000000 0183 180</t>
  </si>
  <si>
    <t>011 07 01 000000 0183 180</t>
  </si>
  <si>
    <t>001.001.001  011.25.0000</t>
  </si>
  <si>
    <t>004.014.003  011.01.0003</t>
  </si>
  <si>
    <t>004.006.003  011.60.0000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</si>
  <si>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</si>
  <si>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</si>
  <si>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</si>
  <si>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</si>
  <si>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</si>
  <si>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</si>
  <si>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"____"______________2018г.</t>
  </si>
  <si>
    <t>111</t>
  </si>
  <si>
    <t>112</t>
  </si>
  <si>
    <t>119</t>
  </si>
  <si>
    <t>360</t>
  </si>
  <si>
    <t>850</t>
  </si>
  <si>
    <t>851</t>
  </si>
  <si>
    <t>853</t>
  </si>
  <si>
    <t>244</t>
  </si>
  <si>
    <t>МУНИЦИПАЛЬНОЕ ЮДЖЕТНОЕ ДОШКОЛЬНОЕ ОБРАЗОВАТЕЛЬНОЕ УЧРЕЖДЕНИЕ ДЕТСКИЙ САД № 68 (МБДОУ детский сад № 68)</t>
  </si>
  <si>
    <t>6902026897</t>
  </si>
  <si>
    <r>
      <rPr>
        <b/>
        <sz val="14"/>
        <color theme="1"/>
        <rFont val="Times New Roman"/>
        <family val="1"/>
        <charset val="204"/>
      </rPr>
      <t>Адрес фактического местонахождения учреждения:</t>
    </r>
    <r>
      <rPr>
        <sz val="14"/>
        <color theme="1"/>
        <rFont val="Times New Roman"/>
        <family val="1"/>
        <charset val="204"/>
      </rPr>
      <t xml:space="preserve">  170039, г. Тверь ул. Паши Савельевой, д. 35., кор. 3.</t>
    </r>
  </si>
  <si>
    <t>реализация дополнительных образовательных программ и оказание дополнительных образовательных услуг</t>
  </si>
  <si>
    <t>001.001.001  011.12.0000</t>
  </si>
  <si>
    <t>005.019.003 011.01.000</t>
  </si>
  <si>
    <t>в том числе на: выплаты персоналу</t>
  </si>
  <si>
    <t>243</t>
  </si>
  <si>
    <t>Петрова М.А.</t>
  </si>
  <si>
    <t>Румянцева Е.П.</t>
  </si>
  <si>
    <t>тел. 55-31-42  "__25____"__января__________ 2018 г.</t>
  </si>
  <si>
    <t>на ___25 ___января__ 2018 г.</t>
  </si>
  <si>
    <t xml:space="preserve">
Показатели по поступлениям и выплатам учреждения
на 25 января 20 18 г.
(очередной финансовый год или соответствующий год
планового периода &lt;*&gt;)
---------на 2020 год--------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</si>
  <si>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 xml:space="preserve">
Показатели по поступлениям и выплатам учреждения
на 25 января 20 18 г.
(очередной финансовый год или соответствующий год
планового периода &lt;*&gt;)
-----на 2019год------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</si>
  <si>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 xml:space="preserve">
Показатели по поступлениям и выплатам учреждения
на 25 января 20 18 г.
(очередной финансовый год или соответствующий год
планового периода &lt;*&gt;)
---------на 2018 год---------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</si>
  <si>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 xml:space="preserve">              от     "25 " января  2018 г.</t>
  </si>
  <si>
    <t xml:space="preserve">                  (плановый период) **          по состоянию на 25.01.2018 год</t>
  </si>
  <si>
    <r>
      <t xml:space="preserve">     4. Общая балансовая стоимость  недвижимого муниципального имущества на 25.01.2018 года                                                                                          - 22 327 981,40</t>
    </r>
    <r>
      <rPr>
        <b/>
        <i/>
        <sz val="14"/>
        <color theme="1"/>
        <rFont val="Times New Roman"/>
        <family val="1"/>
        <charset val="204"/>
      </rPr>
      <t xml:space="preserve"> рублей.     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>00000</t>
    </r>
    <r>
      <rPr>
        <sz val="14"/>
        <color theme="1"/>
        <rFont val="Times New Roman"/>
        <family val="1"/>
        <charset val="204"/>
      </rPr>
      <t xml:space="preserve"> из них   22 327 981,40 рублей стоимость недвижимого имущества закрепленного за учреждением на праве оперативного пользования.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 xml:space="preserve">000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</si>
  <si>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     5. Общая балансовая стоимость движимого муниципального имущества </t>
    </r>
    <r>
      <rPr>
        <sz val="14"/>
        <color theme="1"/>
        <rFont val="Times New Roman"/>
        <family val="1"/>
        <charset val="204"/>
      </rPr>
      <t xml:space="preserve">на 01.01.2018 г.  4 671 891,02 рублей.                         </t>
    </r>
    <r>
      <rPr>
        <sz val="14"/>
        <color theme="0"/>
        <rFont val="Times New Roman"/>
        <family val="1"/>
        <charset val="204"/>
      </rPr>
      <t>00000000</t>
    </r>
    <r>
      <rPr>
        <sz val="14"/>
        <color theme="1"/>
        <rFont val="Times New Roman"/>
        <family val="1"/>
        <charset val="204"/>
      </rPr>
      <t xml:space="preserve">     в том числе балансовая стоимость особо ценного движимого имущества составляет: 987 810,20 рублей.</t>
    </r>
  </si>
  <si>
    <t>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</si>
</sst>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#,##0.00_ ;[Red]\-#,##0.00\ "/>
    <numFmt numFmtId="166" formatCode="#,##0;[Red]\-#,##0;0"/>
  </numFmts>
  <fonts count="4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FF0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26282F"/>
      <name val="Times New Roman"/>
      <family val="1"/>
      <charset val="204"/>
    </font>
    <font>
      <b/>
      <sz val="16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26282F"/>
      <name val="Times New Roman"/>
      <family val="1"/>
      <charset val="204"/>
    </font>
    <font>
      <sz val="14"/>
      <name val="Arial"/>
      <family val="2"/>
      <charset val="204"/>
    </font>
    <font>
      <b/>
      <sz val="18"/>
      <color rgb="FF26282F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9" fillId="0" borderId="0" xfId="0" applyFont="1" applyAlignment="1">
      <alignment horizontal="left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8" fillId="3" borderId="1" xfId="1" applyNumberFormat="1" applyFont="1" applyFill="1" applyBorder="1" applyAlignment="1" applyProtection="1">
      <alignment vertical="center" wrapText="1"/>
      <protection hidden="1"/>
    </xf>
    <xf numFmtId="164" fontId="8" fillId="3" borderId="1" xfId="1" applyNumberFormat="1" applyFont="1" applyFill="1" applyBorder="1" applyAlignment="1" applyProtection="1">
      <protection hidden="1"/>
    </xf>
    <xf numFmtId="0" fontId="8" fillId="3" borderId="2" xfId="1" applyNumberFormat="1" applyFont="1" applyFill="1" applyBorder="1" applyAlignment="1" applyProtection="1">
      <alignment vertical="center" wrapText="1"/>
      <protection hidden="1"/>
    </xf>
    <xf numFmtId="164" fontId="7" fillId="3" borderId="1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1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66" fontId="11" fillId="2" borderId="2" xfId="1" applyNumberFormat="1" applyFont="1" applyFill="1" applyBorder="1" applyAlignment="1" applyProtection="1">
      <protection hidden="1"/>
    </xf>
    <xf numFmtId="164" fontId="1" fillId="4" borderId="1" xfId="1" applyNumberFormat="1" applyFont="1" applyFill="1" applyBorder="1" applyAlignment="1" applyProtection="1">
      <protection hidden="1"/>
    </xf>
    <xf numFmtId="0" fontId="0" fillId="0" borderId="1" xfId="0" applyFill="1" applyBorder="1"/>
    <xf numFmtId="165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2" fillId="0" borderId="0" xfId="0" applyFont="1"/>
    <xf numFmtId="0" fontId="13" fillId="0" borderId="0" xfId="0" applyFont="1"/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4" fontId="17" fillId="0" borderId="0" xfId="0" applyNumberFormat="1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23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26" fillId="0" borderId="0" xfId="0" applyFont="1"/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30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0" borderId="1" xfId="3" applyFont="1" applyBorder="1" applyAlignment="1" applyProtection="1">
      <alignment vertical="top" wrapText="1"/>
    </xf>
    <xf numFmtId="4" fontId="23" fillId="0" borderId="1" xfId="0" applyNumberFormat="1" applyFont="1" applyBorder="1" applyAlignment="1">
      <alignment horizontal="center" vertical="top" wrapText="1"/>
    </xf>
    <xf numFmtId="4" fontId="30" fillId="0" borderId="0" xfId="0" applyNumberFormat="1" applyFont="1"/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34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 inden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 indent="1"/>
    </xf>
    <xf numFmtId="0" fontId="13" fillId="0" borderId="0" xfId="0" applyFont="1" applyAlignment="1">
      <alignment wrapText="1"/>
    </xf>
    <xf numFmtId="0" fontId="34" fillId="0" borderId="1" xfId="0" applyFont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13" fillId="0" borderId="0" xfId="0" applyNumberFormat="1" applyFont="1"/>
    <xf numFmtId="4" fontId="13" fillId="0" borderId="0" xfId="0" applyNumberFormat="1" applyFont="1"/>
    <xf numFmtId="4" fontId="3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8" fillId="0" borderId="4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9" fillId="0" borderId="3" xfId="3" applyFont="1" applyBorder="1" applyAlignment="1" applyProtection="1">
      <alignment horizontal="center" vertical="top" wrapText="1"/>
    </xf>
    <xf numFmtId="0" fontId="29" fillId="0" borderId="7" xfId="3" applyFont="1" applyBorder="1" applyAlignment="1" applyProtection="1">
      <alignment horizontal="center" vertical="top" wrapText="1"/>
    </xf>
    <xf numFmtId="0" fontId="29" fillId="0" borderId="5" xfId="3" applyFont="1" applyBorder="1" applyAlignment="1" applyProtection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7" fillId="0" borderId="1" xfId="3" applyFont="1" applyBorder="1" applyAlignment="1" applyProtection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7" fillId="0" borderId="4" xfId="3" applyFont="1" applyBorder="1" applyAlignment="1" applyProtection="1">
      <alignment horizontal="center" vertical="top" wrapText="1"/>
    </xf>
    <xf numFmtId="0" fontId="37" fillId="0" borderId="6" xfId="3" applyFont="1" applyBorder="1" applyAlignment="1" applyProtection="1">
      <alignment horizontal="center" vertical="top" wrapText="1"/>
    </xf>
    <xf numFmtId="4" fontId="3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4" fontId="35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3" applyFont="1" applyAlignment="1" applyProtection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26" fillId="0" borderId="9" xfId="0" applyFont="1" applyBorder="1"/>
    <xf numFmtId="0" fontId="18" fillId="0" borderId="11" xfId="0" applyFont="1" applyBorder="1" applyAlignment="1">
      <alignment horizontal="left" vertical="center" wrapText="1"/>
    </xf>
    <xf numFmtId="0" fontId="26" fillId="0" borderId="11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2"/>
    <cellStyle name="Обычный_tmp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47F550818F2E0180D6BB7944D239EA314568E0057C2A5CAD94B858128L2W5J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747F550818F2E0180D6BB7944D239EA31456890C54C7A5CAD94B858128L2W5J" TargetMode="External"/><Relationship Id="rId1" Type="http://schemas.openxmlformats.org/officeDocument/2006/relationships/hyperlink" Target="consultantplus://offline/ref=747F550818F2E0180D6BB7944D239EA31456890B53C1A5CAD94B858128L2W5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2" zoomScaleSheetLayoutView="100" workbookViewId="0">
      <selection activeCell="A32" sqref="A32"/>
    </sheetView>
  </sheetViews>
  <sheetFormatPr defaultRowHeight="12.75" x14ac:dyDescent="0.2"/>
  <cols>
    <col min="1" max="1" width="41.140625" customWidth="1"/>
    <col min="2" max="2" width="10.28515625" customWidth="1"/>
    <col min="3" max="3" width="16.5703125" customWidth="1"/>
    <col min="4" max="4" width="16.140625" customWidth="1"/>
    <col min="5" max="5" width="14.7109375" customWidth="1"/>
    <col min="6" max="6" width="15" customWidth="1"/>
    <col min="7" max="7" width="15.85546875" customWidth="1"/>
    <col min="8" max="8" width="12.5703125" customWidth="1"/>
    <col min="9" max="9" width="12.28515625" customWidth="1"/>
  </cols>
  <sheetData>
    <row r="1" spans="1:9" s="60" customFormat="1" ht="18.75" x14ac:dyDescent="0.3">
      <c r="A1" s="52"/>
      <c r="B1" s="52"/>
      <c r="C1" s="52"/>
      <c r="D1" s="52"/>
      <c r="E1" s="52"/>
      <c r="F1" s="52"/>
      <c r="G1" s="77" t="s">
        <v>258</v>
      </c>
      <c r="H1" s="52"/>
      <c r="I1" s="52"/>
    </row>
    <row r="2" spans="1:9" s="60" customFormat="1" ht="18.75" x14ac:dyDescent="0.3">
      <c r="A2" s="141" t="s">
        <v>259</v>
      </c>
      <c r="B2" s="141"/>
      <c r="C2" s="141"/>
      <c r="D2" s="141"/>
      <c r="E2" s="141"/>
      <c r="F2" s="141"/>
      <c r="G2" s="141"/>
      <c r="H2" s="52"/>
      <c r="I2" s="52"/>
    </row>
    <row r="3" spans="1:9" s="60" customFormat="1" ht="18.75" x14ac:dyDescent="0.3">
      <c r="A3" s="78"/>
      <c r="B3" s="52"/>
      <c r="C3" s="52"/>
    </row>
    <row r="4" spans="1:9" s="60" customFormat="1" ht="18.75" x14ac:dyDescent="0.25">
      <c r="A4" s="139" t="s">
        <v>23</v>
      </c>
      <c r="B4" s="139" t="s">
        <v>216</v>
      </c>
      <c r="C4" s="139"/>
      <c r="D4" s="151"/>
      <c r="E4" s="143" t="s">
        <v>181</v>
      </c>
      <c r="F4" s="144"/>
      <c r="G4" s="145"/>
    </row>
    <row r="5" spans="1:9" s="60" customFormat="1" ht="18.75" x14ac:dyDescent="0.25">
      <c r="A5" s="139"/>
      <c r="B5" s="139"/>
      <c r="C5" s="139"/>
      <c r="D5" s="151"/>
      <c r="E5" s="146" t="s">
        <v>260</v>
      </c>
      <c r="F5" s="147"/>
      <c r="G5" s="148"/>
    </row>
    <row r="6" spans="1:9" s="60" customFormat="1" ht="18.75" x14ac:dyDescent="0.25">
      <c r="A6" s="85">
        <v>1</v>
      </c>
      <c r="B6" s="139">
        <v>2</v>
      </c>
      <c r="C6" s="139"/>
      <c r="D6" s="139"/>
      <c r="E6" s="149">
        <v>3</v>
      </c>
      <c r="F6" s="149"/>
      <c r="G6" s="149"/>
    </row>
    <row r="7" spans="1:9" s="60" customFormat="1" ht="37.5" x14ac:dyDescent="0.25">
      <c r="A7" s="86" t="s">
        <v>261</v>
      </c>
      <c r="B7" s="152" t="s">
        <v>267</v>
      </c>
      <c r="C7" s="152"/>
      <c r="D7" s="152"/>
      <c r="E7" s="150"/>
      <c r="F7" s="150"/>
      <c r="G7" s="150"/>
    </row>
    <row r="8" spans="1:9" s="60" customFormat="1" ht="38.450000000000003" customHeight="1" x14ac:dyDescent="0.25">
      <c r="A8" s="87" t="s">
        <v>262</v>
      </c>
      <c r="B8" s="152" t="s">
        <v>268</v>
      </c>
      <c r="C8" s="152"/>
      <c r="D8" s="152"/>
      <c r="E8" s="150">
        <v>0</v>
      </c>
      <c r="F8" s="150"/>
      <c r="G8" s="150"/>
    </row>
    <row r="9" spans="1:9" s="60" customFormat="1" ht="56.25" x14ac:dyDescent="0.25">
      <c r="A9" s="86" t="s">
        <v>263</v>
      </c>
      <c r="B9" s="152" t="s">
        <v>269</v>
      </c>
      <c r="C9" s="152"/>
      <c r="D9" s="152"/>
      <c r="E9" s="150">
        <v>0</v>
      </c>
      <c r="F9" s="150"/>
      <c r="G9" s="150"/>
    </row>
    <row r="10" spans="1:9" s="60" customFormat="1" ht="18.75" x14ac:dyDescent="0.25">
      <c r="A10" s="80"/>
      <c r="B10" s="81"/>
      <c r="C10" s="81"/>
      <c r="D10" s="81"/>
      <c r="E10" s="82"/>
      <c r="F10" s="82"/>
      <c r="G10" s="82"/>
    </row>
    <row r="11" spans="1:9" s="60" customFormat="1" ht="37.15" customHeight="1" x14ac:dyDescent="0.3">
      <c r="A11" s="153" t="s">
        <v>264</v>
      </c>
      <c r="B11" s="153"/>
      <c r="C11" s="153"/>
      <c r="D11" s="153"/>
      <c r="E11" s="153"/>
      <c r="F11" s="153"/>
      <c r="G11" s="153"/>
    </row>
    <row r="12" spans="1:9" s="60" customFormat="1" ht="12.6" customHeight="1" x14ac:dyDescent="0.3">
      <c r="A12" s="83"/>
      <c r="B12" s="83"/>
      <c r="C12" s="83"/>
    </row>
    <row r="13" spans="1:9" s="60" customFormat="1" ht="18.75" x14ac:dyDescent="0.25">
      <c r="A13" s="139" t="s">
        <v>23</v>
      </c>
      <c r="B13" s="138" t="s">
        <v>265</v>
      </c>
      <c r="C13" s="139" t="s">
        <v>7</v>
      </c>
      <c r="D13" s="139"/>
      <c r="E13" s="139"/>
      <c r="F13" s="139"/>
      <c r="G13" s="139"/>
    </row>
    <row r="14" spans="1:9" s="60" customFormat="1" ht="18.75" x14ac:dyDescent="0.25">
      <c r="A14" s="139"/>
      <c r="B14" s="138"/>
      <c r="C14" s="139" t="s">
        <v>218</v>
      </c>
      <c r="D14" s="139" t="s">
        <v>162</v>
      </c>
      <c r="E14" s="139"/>
      <c r="F14" s="139"/>
      <c r="G14" s="139"/>
    </row>
    <row r="15" spans="1:9" s="60" customFormat="1" ht="18.75" x14ac:dyDescent="0.25">
      <c r="A15" s="139"/>
      <c r="B15" s="138"/>
      <c r="C15" s="139"/>
      <c r="D15" s="85" t="s">
        <v>186</v>
      </c>
      <c r="E15" s="85" t="s">
        <v>187</v>
      </c>
      <c r="F15" s="85" t="s">
        <v>188</v>
      </c>
      <c r="G15" s="85" t="s">
        <v>189</v>
      </c>
    </row>
    <row r="16" spans="1:9" s="60" customFormat="1" ht="18.75" x14ac:dyDescent="0.25">
      <c r="A16" s="85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</row>
    <row r="17" spans="1:7" s="60" customFormat="1" ht="37.5" customHeight="1" x14ac:dyDescent="0.25">
      <c r="A17" s="86" t="s">
        <v>190</v>
      </c>
      <c r="B17" s="79" t="s">
        <v>191</v>
      </c>
      <c r="C17" s="79">
        <v>59</v>
      </c>
      <c r="D17" s="79">
        <v>59</v>
      </c>
      <c r="E17" s="79">
        <v>59</v>
      </c>
      <c r="F17" s="79">
        <v>59</v>
      </c>
      <c r="G17" s="79">
        <v>59</v>
      </c>
    </row>
    <row r="18" spans="1:7" s="60" customFormat="1" ht="56.25" customHeight="1" x14ac:dyDescent="0.25">
      <c r="A18" s="86" t="s">
        <v>266</v>
      </c>
      <c r="B18" s="79" t="s">
        <v>176</v>
      </c>
      <c r="C18" s="88">
        <v>20836.439999999999</v>
      </c>
      <c r="D18" s="88">
        <v>20290.68</v>
      </c>
      <c r="E18" s="88">
        <v>25003.95</v>
      </c>
      <c r="F18" s="88">
        <v>16668.93</v>
      </c>
      <c r="G18" s="88">
        <v>20836.16</v>
      </c>
    </row>
    <row r="19" spans="1:7" s="60" customFormat="1" ht="59.25" customHeight="1" x14ac:dyDescent="0.25">
      <c r="A19" s="86" t="s">
        <v>298</v>
      </c>
      <c r="B19" s="79" t="s">
        <v>192</v>
      </c>
      <c r="C19" s="88">
        <v>14752.2</v>
      </c>
      <c r="D19" s="88">
        <v>3688.1</v>
      </c>
      <c r="E19" s="88">
        <v>4425.7</v>
      </c>
      <c r="F19" s="88">
        <v>2950.4</v>
      </c>
      <c r="G19" s="88">
        <v>3688</v>
      </c>
    </row>
    <row r="20" spans="1:7" s="60" customFormat="1" ht="82.5" customHeight="1" x14ac:dyDescent="0.25">
      <c r="A20" s="86" t="s">
        <v>193</v>
      </c>
      <c r="B20" s="79" t="s">
        <v>194</v>
      </c>
      <c r="C20" s="79">
        <v>7</v>
      </c>
      <c r="D20" s="79">
        <v>7</v>
      </c>
      <c r="E20" s="79">
        <v>7</v>
      </c>
      <c r="F20" s="79">
        <v>6</v>
      </c>
      <c r="G20" s="79">
        <v>6</v>
      </c>
    </row>
    <row r="21" spans="1:7" s="60" customFormat="1" ht="68.25" customHeight="1" x14ac:dyDescent="0.25">
      <c r="A21" s="86" t="s">
        <v>195</v>
      </c>
      <c r="B21" s="79" t="s">
        <v>194</v>
      </c>
      <c r="C21" s="130">
        <v>323</v>
      </c>
      <c r="D21" s="130">
        <v>326</v>
      </c>
      <c r="E21" s="130">
        <v>319</v>
      </c>
      <c r="F21" s="130">
        <v>320</v>
      </c>
      <c r="G21" s="130">
        <v>325</v>
      </c>
    </row>
    <row r="22" spans="1:7" s="60" customFormat="1" ht="48" customHeight="1" x14ac:dyDescent="0.25"/>
    <row r="23" spans="1:7" s="60" customFormat="1" ht="26.25" customHeight="1" x14ac:dyDescent="0.25">
      <c r="A23" s="84" t="s">
        <v>270</v>
      </c>
    </row>
    <row r="24" spans="1:7" s="60" customFormat="1" ht="18" x14ac:dyDescent="0.25"/>
    <row r="25" spans="1:7" s="60" customFormat="1" ht="18.75" x14ac:dyDescent="0.3">
      <c r="A25" s="50" t="s">
        <v>197</v>
      </c>
      <c r="B25" s="52"/>
      <c r="C25" s="77"/>
      <c r="D25" s="52" t="s">
        <v>346</v>
      </c>
      <c r="E25" s="52"/>
    </row>
    <row r="26" spans="1:7" s="60" customFormat="1" ht="18.75" x14ac:dyDescent="0.3">
      <c r="A26" s="50" t="s">
        <v>297</v>
      </c>
      <c r="B26" s="52"/>
      <c r="C26" s="37"/>
      <c r="D26" s="37"/>
      <c r="E26" s="37"/>
    </row>
    <row r="27" spans="1:7" s="60" customFormat="1" ht="18.75" x14ac:dyDescent="0.3">
      <c r="A27" s="50" t="s">
        <v>196</v>
      </c>
      <c r="B27" s="52"/>
      <c r="C27" s="77"/>
      <c r="D27" s="52" t="s">
        <v>345</v>
      </c>
      <c r="E27" s="52"/>
    </row>
    <row r="28" spans="1:7" s="60" customFormat="1" ht="18.75" x14ac:dyDescent="0.3">
      <c r="A28" s="50" t="s">
        <v>271</v>
      </c>
      <c r="B28" s="52"/>
      <c r="C28" s="52"/>
      <c r="D28" s="52"/>
      <c r="E28" s="52"/>
    </row>
    <row r="29" spans="1:7" s="60" customFormat="1" ht="18.75" x14ac:dyDescent="0.3">
      <c r="A29" s="50"/>
      <c r="B29" s="52"/>
      <c r="C29" s="52"/>
      <c r="D29" s="52"/>
      <c r="E29" s="52"/>
    </row>
    <row r="30" spans="1:7" s="60" customFormat="1" ht="18.75" x14ac:dyDescent="0.3">
      <c r="A30" s="50" t="s">
        <v>272</v>
      </c>
      <c r="B30" s="142"/>
      <c r="C30" s="142"/>
      <c r="D30" s="140" t="s">
        <v>345</v>
      </c>
      <c r="E30" s="140"/>
    </row>
    <row r="31" spans="1:7" s="60" customFormat="1" ht="18.75" x14ac:dyDescent="0.3">
      <c r="A31" s="50" t="s">
        <v>271</v>
      </c>
      <c r="B31" s="52"/>
      <c r="C31" s="52"/>
      <c r="D31" s="52"/>
      <c r="E31" s="52"/>
    </row>
    <row r="32" spans="1:7" s="60" customFormat="1" ht="18.75" x14ac:dyDescent="0.3">
      <c r="A32" s="52" t="s">
        <v>347</v>
      </c>
      <c r="B32" s="52"/>
      <c r="C32" s="52"/>
      <c r="D32" s="52"/>
      <c r="E32" s="52"/>
    </row>
    <row r="33" s="60" customFormat="1" ht="18" x14ac:dyDescent="0.25"/>
    <row r="34" s="60" customFormat="1" ht="18" x14ac:dyDescent="0.25"/>
  </sheetData>
  <mergeCells count="21">
    <mergeCell ref="A2:G2"/>
    <mergeCell ref="A4:A5"/>
    <mergeCell ref="B30:C30"/>
    <mergeCell ref="E4:G4"/>
    <mergeCell ref="E5:G5"/>
    <mergeCell ref="E6:G6"/>
    <mergeCell ref="E7:G7"/>
    <mergeCell ref="E8:G8"/>
    <mergeCell ref="E9:G9"/>
    <mergeCell ref="B4:D5"/>
    <mergeCell ref="B6:D6"/>
    <mergeCell ref="B7:D7"/>
    <mergeCell ref="B8:D8"/>
    <mergeCell ref="B9:D9"/>
    <mergeCell ref="A11:G11"/>
    <mergeCell ref="A13:A15"/>
    <mergeCell ref="B13:B15"/>
    <mergeCell ref="C13:G13"/>
    <mergeCell ref="C14:C15"/>
    <mergeCell ref="D14:G14"/>
    <mergeCell ref="D30:E30"/>
  </mergeCells>
  <hyperlinks>
    <hyperlink ref="A8" r:id="rId1" display="consultantplus://offline/ref=747F550818F2E0180D6BB7944D239EA314568E0057C2A5CAD94B858128L2W5J"/>
  </hyperlinks>
  <pageMargins left="0.70866141732283472" right="0.27559055118110237" top="0.51181102362204722" bottom="0.3937007874015748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SheetLayoutView="100" workbookViewId="0">
      <selection activeCell="A4" sqref="A4:L4"/>
    </sheetView>
  </sheetViews>
  <sheetFormatPr defaultRowHeight="12.75" x14ac:dyDescent="0.2"/>
  <cols>
    <col min="1" max="1" width="29.5703125" customWidth="1"/>
    <col min="2" max="2" width="8" customWidth="1"/>
    <col min="3" max="3" width="12" customWidth="1"/>
    <col min="4" max="4" width="24" customWidth="1"/>
    <col min="5" max="5" width="16" customWidth="1"/>
    <col min="6" max="6" width="18" customWidth="1"/>
    <col min="7" max="7" width="16.42578125" customWidth="1"/>
    <col min="8" max="8" width="13.28515625" customWidth="1"/>
    <col min="9" max="9" width="15" customWidth="1"/>
    <col min="10" max="10" width="10.42578125" customWidth="1"/>
    <col min="11" max="11" width="10.7109375" customWidth="1"/>
    <col min="12" max="12" width="13.7109375" customWidth="1"/>
  </cols>
  <sheetData>
    <row r="1" spans="1:12" x14ac:dyDescent="0.2">
      <c r="A1" s="36"/>
      <c r="B1" s="36"/>
      <c r="C1" s="36"/>
      <c r="D1" s="36"/>
      <c r="E1" s="36"/>
      <c r="F1" s="36"/>
      <c r="G1" s="36"/>
      <c r="H1" s="154" t="s">
        <v>246</v>
      </c>
      <c r="I1" s="154"/>
      <c r="J1" s="154"/>
      <c r="K1" s="154"/>
      <c r="L1" s="154"/>
    </row>
    <row r="2" spans="1:12" s="60" customFormat="1" ht="18.75" x14ac:dyDescent="0.3">
      <c r="A2" s="141" t="s">
        <v>247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60" customFormat="1" ht="18.75" x14ac:dyDescent="0.3">
      <c r="A3" s="141" t="s">
        <v>248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60" customFormat="1" ht="18.75" x14ac:dyDescent="0.3">
      <c r="A4" s="141" t="s">
        <v>348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.75" customHeight="1" x14ac:dyDescent="0.2">
      <c r="A6" s="155" t="s">
        <v>23</v>
      </c>
      <c r="B6" s="155" t="s">
        <v>216</v>
      </c>
      <c r="C6" s="155" t="s">
        <v>249</v>
      </c>
      <c r="D6" s="158" t="s">
        <v>250</v>
      </c>
      <c r="E6" s="159"/>
      <c r="F6" s="159"/>
      <c r="G6" s="159"/>
      <c r="H6" s="159"/>
      <c r="I6" s="159"/>
      <c r="J6" s="159"/>
      <c r="K6" s="159"/>
      <c r="L6" s="160"/>
    </row>
    <row r="7" spans="1:12" ht="15.75" x14ac:dyDescent="0.2">
      <c r="A7" s="156"/>
      <c r="B7" s="156"/>
      <c r="C7" s="156"/>
      <c r="D7" s="161" t="s">
        <v>251</v>
      </c>
      <c r="E7" s="162"/>
      <c r="F7" s="163"/>
      <c r="G7" s="158" t="s">
        <v>252</v>
      </c>
      <c r="H7" s="159"/>
      <c r="I7" s="159"/>
      <c r="J7" s="159"/>
      <c r="K7" s="159"/>
      <c r="L7" s="160"/>
    </row>
    <row r="8" spans="1:12" ht="51.6" customHeight="1" x14ac:dyDescent="0.2">
      <c r="A8" s="156"/>
      <c r="B8" s="156"/>
      <c r="C8" s="156"/>
      <c r="D8" s="164"/>
      <c r="E8" s="165"/>
      <c r="F8" s="166"/>
      <c r="G8" s="167" t="s">
        <v>253</v>
      </c>
      <c r="H8" s="168"/>
      <c r="I8" s="169"/>
      <c r="J8" s="167" t="s">
        <v>254</v>
      </c>
      <c r="K8" s="168"/>
      <c r="L8" s="169"/>
    </row>
    <row r="9" spans="1:12" ht="50.45" customHeight="1" x14ac:dyDescent="0.2">
      <c r="A9" s="157"/>
      <c r="B9" s="157"/>
      <c r="C9" s="157"/>
      <c r="D9" s="133" t="s">
        <v>308</v>
      </c>
      <c r="E9" s="133" t="s">
        <v>309</v>
      </c>
      <c r="F9" s="133" t="s">
        <v>310</v>
      </c>
      <c r="G9" s="133" t="s">
        <v>308</v>
      </c>
      <c r="H9" s="133" t="s">
        <v>311</v>
      </c>
      <c r="I9" s="133" t="s">
        <v>310</v>
      </c>
      <c r="J9" s="133" t="s">
        <v>308</v>
      </c>
      <c r="K9" s="133" t="s">
        <v>311</v>
      </c>
      <c r="L9" s="133" t="s">
        <v>310</v>
      </c>
    </row>
    <row r="10" spans="1:12" ht="15.75" x14ac:dyDescent="0.2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</row>
    <row r="11" spans="1:12" ht="47.25" x14ac:dyDescent="0.2">
      <c r="A11" s="70" t="s">
        <v>255</v>
      </c>
      <c r="B11" s="71">
        <v>1</v>
      </c>
      <c r="C11" s="71" t="s">
        <v>222</v>
      </c>
      <c r="D11" s="72">
        <f>D12+D14</f>
        <v>13196850.060000001</v>
      </c>
      <c r="E11" s="72">
        <v>8933500</v>
      </c>
      <c r="F11" s="72">
        <v>8878200</v>
      </c>
      <c r="G11" s="72">
        <f t="shared" ref="G11" si="0">G12+G14</f>
        <v>13196850.060000001</v>
      </c>
      <c r="H11" s="72">
        <v>8933500</v>
      </c>
      <c r="I11" s="72">
        <v>8878200</v>
      </c>
      <c r="J11" s="73"/>
      <c r="K11" s="73"/>
      <c r="L11" s="73"/>
    </row>
    <row r="12" spans="1:12" ht="63" x14ac:dyDescent="0.2">
      <c r="A12" s="70" t="s">
        <v>256</v>
      </c>
      <c r="B12" s="71">
        <v>1001</v>
      </c>
      <c r="C12" s="71" t="s">
        <v>222</v>
      </c>
      <c r="D12" s="72">
        <v>4827636.7300000004</v>
      </c>
      <c r="E12" s="72">
        <v>0</v>
      </c>
      <c r="F12" s="72">
        <f t="shared" ref="F12" si="1">I12+L12</f>
        <v>0</v>
      </c>
      <c r="G12" s="72">
        <v>4827636.7300000004</v>
      </c>
      <c r="H12" s="72">
        <v>0</v>
      </c>
      <c r="I12" s="72">
        <v>0</v>
      </c>
      <c r="J12" s="73"/>
      <c r="K12" s="73"/>
      <c r="L12" s="73"/>
    </row>
    <row r="13" spans="1:12" ht="15.75" x14ac:dyDescent="0.2">
      <c r="A13" s="70"/>
      <c r="B13" s="74"/>
      <c r="C13" s="74"/>
      <c r="D13" s="72"/>
      <c r="E13" s="72"/>
      <c r="F13" s="72"/>
      <c r="G13" s="72"/>
      <c r="H13" s="72"/>
      <c r="I13" s="72"/>
      <c r="J13" s="73"/>
      <c r="K13" s="73"/>
      <c r="L13" s="73"/>
    </row>
    <row r="14" spans="1:12" ht="47.25" x14ac:dyDescent="0.2">
      <c r="A14" s="70" t="s">
        <v>257</v>
      </c>
      <c r="B14" s="71">
        <v>2001</v>
      </c>
      <c r="C14" s="75">
        <v>2018</v>
      </c>
      <c r="D14" s="72">
        <v>8369213.3300000001</v>
      </c>
      <c r="E14" s="72">
        <v>8933500</v>
      </c>
      <c r="F14" s="72">
        <v>8878200</v>
      </c>
      <c r="G14" s="72">
        <v>8369213.3300000001</v>
      </c>
      <c r="H14" s="72">
        <v>8933500</v>
      </c>
      <c r="I14" s="72">
        <v>8878200</v>
      </c>
      <c r="J14" s="73"/>
      <c r="K14" s="73"/>
      <c r="L14" s="73"/>
    </row>
    <row r="15" spans="1:12" ht="15.75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" x14ac:dyDescent="0.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5" x14ac:dyDescent="0.2">
      <c r="A17" s="3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5" x14ac:dyDescent="0.2">
      <c r="A18" s="76"/>
      <c r="B18" s="76"/>
      <c r="C18" s="76"/>
      <c r="D18" s="76"/>
      <c r="E18" s="76"/>
      <c r="F18" s="76"/>
      <c r="G18" s="89"/>
      <c r="H18" s="76"/>
      <c r="I18" s="76"/>
      <c r="J18" s="76"/>
      <c r="K18" s="76"/>
      <c r="L18" s="76"/>
    </row>
    <row r="19" spans="1:12" ht="15.75" hidden="1" customHeight="1" x14ac:dyDescent="0.2">
      <c r="A19" s="76" t="s">
        <v>299</v>
      </c>
      <c r="B19" s="76"/>
      <c r="C19" s="76"/>
      <c r="D19" s="76" t="s">
        <v>284</v>
      </c>
      <c r="E19" s="76"/>
      <c r="F19" s="76"/>
      <c r="G19" s="76"/>
      <c r="H19" s="76"/>
      <c r="I19" s="76"/>
      <c r="J19" s="76"/>
      <c r="K19" s="76"/>
      <c r="L19" s="76"/>
    </row>
    <row r="20" spans="1:12" ht="15.75" hidden="1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5.75" hidden="1" customHeight="1" x14ac:dyDescent="0.2">
      <c r="A21" s="76" t="s">
        <v>300</v>
      </c>
      <c r="B21" s="76"/>
      <c r="C21" s="76"/>
      <c r="D21" s="76" t="s">
        <v>285</v>
      </c>
      <c r="E21" s="76"/>
      <c r="F21" s="76"/>
      <c r="G21" s="76"/>
      <c r="H21" s="76"/>
      <c r="I21" s="76"/>
      <c r="J21" s="76"/>
      <c r="K21" s="76"/>
      <c r="L21" s="76"/>
    </row>
    <row r="22" spans="1:12" ht="110.25" hidden="1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5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5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</sheetData>
  <mergeCells count="12">
    <mergeCell ref="H1:L1"/>
    <mergeCell ref="A6:A9"/>
    <mergeCell ref="B6:B9"/>
    <mergeCell ref="C6:C9"/>
    <mergeCell ref="D6:L6"/>
    <mergeCell ref="D7:F8"/>
    <mergeCell ref="G7:L7"/>
    <mergeCell ref="G8:I8"/>
    <mergeCell ref="J8:L8"/>
    <mergeCell ref="A4:L4"/>
    <mergeCell ref="A3:L3"/>
    <mergeCell ref="A2:L2"/>
  </mergeCells>
  <hyperlinks>
    <hyperlink ref="G8" r:id="rId1" display="consultantplus://offline/ref=747F550818F2E0180D6BB7944D239EA31456890B53C1A5CAD94B858128L2W5J"/>
    <hyperlink ref="J8" r:id="rId2" display="consultantplus://offline/ref=747F550818F2E0180D6BB7944D239EA31456890C54C7A5CAD94B858128L2W5J"/>
  </hyperlinks>
  <pageMargins left="0.35433070866141736" right="0.15748031496062992" top="0.74803149606299213" bottom="0.74803149606299213" header="0.31496062992125984" footer="0.31496062992125984"/>
  <pageSetup paperSize="9" scale="7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SheetLayoutView="100" workbookViewId="0">
      <selection activeCell="A3" sqref="A3:K3"/>
    </sheetView>
  </sheetViews>
  <sheetFormatPr defaultRowHeight="12.75" x14ac:dyDescent="0.2"/>
  <cols>
    <col min="1" max="1" width="30.28515625" customWidth="1"/>
    <col min="2" max="2" width="11.28515625" customWidth="1"/>
    <col min="3" max="3" width="27.5703125" customWidth="1"/>
    <col min="4" max="4" width="14" customWidth="1"/>
    <col min="5" max="5" width="19.140625" customWidth="1"/>
    <col min="6" max="6" width="15.42578125" customWidth="1"/>
    <col min="7" max="7" width="14.5703125" customWidth="1"/>
    <col min="8" max="8" width="8.42578125" customWidth="1"/>
    <col min="9" max="9" width="8.85546875" customWidth="1"/>
    <col min="10" max="10" width="12.7109375" customWidth="1"/>
    <col min="11" max="11" width="12.5703125" customWidth="1"/>
    <col min="12" max="12" width="12.28515625" customWidth="1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 t="s">
        <v>215</v>
      </c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03.9" customHeight="1" x14ac:dyDescent="0.2">
      <c r="A3" s="170" t="s">
        <v>349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42"/>
    </row>
    <row r="4" spans="1:12" ht="15" customHeight="1" x14ac:dyDescent="0.2">
      <c r="A4" s="171" t="s">
        <v>23</v>
      </c>
      <c r="B4" s="171" t="s">
        <v>216</v>
      </c>
      <c r="C4" s="171" t="s">
        <v>313</v>
      </c>
      <c r="D4" s="171" t="s">
        <v>217</v>
      </c>
      <c r="E4" s="171"/>
      <c r="F4" s="171"/>
      <c r="G4" s="171"/>
      <c r="H4" s="171"/>
      <c r="I4" s="171"/>
      <c r="J4" s="171"/>
      <c r="K4" s="171"/>
      <c r="L4" s="41"/>
    </row>
    <row r="5" spans="1:12" x14ac:dyDescent="0.2">
      <c r="A5" s="171"/>
      <c r="B5" s="171"/>
      <c r="C5" s="171"/>
      <c r="D5" s="171" t="s">
        <v>218</v>
      </c>
      <c r="E5" s="171" t="s">
        <v>10</v>
      </c>
      <c r="F5" s="171"/>
      <c r="G5" s="171"/>
      <c r="H5" s="171"/>
      <c r="I5" s="171"/>
      <c r="J5" s="171"/>
      <c r="K5" s="171"/>
      <c r="L5" s="41"/>
    </row>
    <row r="6" spans="1:12" ht="75" customHeight="1" x14ac:dyDescent="0.2">
      <c r="A6" s="171"/>
      <c r="B6" s="171"/>
      <c r="C6" s="171"/>
      <c r="D6" s="171"/>
      <c r="E6" s="171" t="s">
        <v>322</v>
      </c>
      <c r="F6" s="173" t="s">
        <v>324</v>
      </c>
      <c r="G6" s="172" t="s">
        <v>325</v>
      </c>
      <c r="H6" s="175" t="s">
        <v>326</v>
      </c>
      <c r="I6" s="175" t="s">
        <v>327</v>
      </c>
      <c r="J6" s="171" t="s">
        <v>219</v>
      </c>
      <c r="K6" s="171"/>
      <c r="L6" s="41">
        <v>0.96399999999999997</v>
      </c>
    </row>
    <row r="7" spans="1:12" ht="76.5" customHeight="1" x14ac:dyDescent="0.2">
      <c r="A7" s="171"/>
      <c r="B7" s="171"/>
      <c r="C7" s="171"/>
      <c r="D7" s="171"/>
      <c r="E7" s="171"/>
      <c r="F7" s="174"/>
      <c r="G7" s="172"/>
      <c r="H7" s="176"/>
      <c r="I7" s="176"/>
      <c r="J7" s="121" t="s">
        <v>218</v>
      </c>
      <c r="K7" s="121" t="s">
        <v>220</v>
      </c>
      <c r="L7" s="41"/>
    </row>
    <row r="8" spans="1:12" x14ac:dyDescent="0.2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2" t="s">
        <v>323</v>
      </c>
      <c r="G8" s="121">
        <v>6</v>
      </c>
      <c r="H8" s="121">
        <v>7</v>
      </c>
      <c r="I8" s="121">
        <v>8</v>
      </c>
      <c r="J8" s="121">
        <v>9</v>
      </c>
      <c r="K8" s="121">
        <v>10</v>
      </c>
      <c r="L8" s="41"/>
    </row>
    <row r="9" spans="1:12" x14ac:dyDescent="0.2">
      <c r="A9" s="92" t="s">
        <v>221</v>
      </c>
      <c r="B9" s="93">
        <v>100</v>
      </c>
      <c r="C9" s="94" t="s">
        <v>222</v>
      </c>
      <c r="D9" s="95">
        <f>E9+G9+J9+K9</f>
        <v>29357800</v>
      </c>
      <c r="E9" s="95">
        <f>E11</f>
        <v>22834900</v>
      </c>
      <c r="F9" s="95"/>
      <c r="G9" s="95">
        <f>G16</f>
        <v>1522900</v>
      </c>
      <c r="H9" s="95"/>
      <c r="I9" s="95"/>
      <c r="J9" s="95">
        <f>J10+J11+J22</f>
        <v>5000000</v>
      </c>
      <c r="K9" s="94"/>
      <c r="L9" s="41"/>
    </row>
    <row r="10" spans="1:12" ht="25.5" x14ac:dyDescent="0.2">
      <c r="A10" s="96" t="s">
        <v>223</v>
      </c>
      <c r="B10" s="97">
        <v>100</v>
      </c>
      <c r="C10" s="98"/>
      <c r="D10" s="99">
        <f>J10</f>
        <v>0</v>
      </c>
      <c r="E10" s="99" t="s">
        <v>222</v>
      </c>
      <c r="F10" s="99"/>
      <c r="G10" s="99" t="s">
        <v>222</v>
      </c>
      <c r="H10" s="99"/>
      <c r="I10" s="99"/>
      <c r="J10" s="99"/>
      <c r="K10" s="98" t="s">
        <v>222</v>
      </c>
      <c r="L10" s="41"/>
    </row>
    <row r="11" spans="1:12" ht="25.5" customHeight="1" x14ac:dyDescent="0.2">
      <c r="A11" s="96" t="s">
        <v>224</v>
      </c>
      <c r="B11" s="97">
        <v>120</v>
      </c>
      <c r="C11" s="98"/>
      <c r="D11" s="100">
        <f>E11+J11</f>
        <v>22834900</v>
      </c>
      <c r="E11" s="100">
        <f>E12+E13</f>
        <v>22834900</v>
      </c>
      <c r="F11" s="100"/>
      <c r="G11" s="101" t="s">
        <v>222</v>
      </c>
      <c r="H11" s="101"/>
      <c r="I11" s="101"/>
      <c r="J11" s="100">
        <f>J14</f>
        <v>0</v>
      </c>
      <c r="K11" s="101"/>
      <c r="L11" s="41"/>
    </row>
    <row r="12" spans="1:12" ht="17.25" customHeight="1" x14ac:dyDescent="0.2">
      <c r="A12" s="102" t="s">
        <v>278</v>
      </c>
      <c r="B12" s="97"/>
      <c r="C12" s="103" t="s">
        <v>314</v>
      </c>
      <c r="D12" s="99">
        <f>E12</f>
        <v>8403600</v>
      </c>
      <c r="E12" s="99">
        <v>8403600</v>
      </c>
      <c r="F12" s="99"/>
      <c r="G12" s="98"/>
      <c r="H12" s="98"/>
      <c r="I12" s="98"/>
      <c r="J12" s="98"/>
      <c r="K12" s="98"/>
      <c r="L12" s="41"/>
    </row>
    <row r="13" spans="1:12" ht="17.25" customHeight="1" x14ac:dyDescent="0.2">
      <c r="A13" s="102" t="s">
        <v>277</v>
      </c>
      <c r="B13" s="97"/>
      <c r="C13" s="103" t="s">
        <v>314</v>
      </c>
      <c r="D13" s="99">
        <f t="shared" ref="D13" si="0">E13</f>
        <v>14431300</v>
      </c>
      <c r="E13" s="99">
        <v>14431300</v>
      </c>
      <c r="F13" s="99"/>
      <c r="G13" s="98"/>
      <c r="H13" s="98"/>
      <c r="I13" s="98"/>
      <c r="J13" s="98"/>
      <c r="K13" s="98"/>
      <c r="L13" s="41"/>
    </row>
    <row r="14" spans="1:12" ht="17.25" customHeight="1" x14ac:dyDescent="0.2">
      <c r="A14" s="102" t="s">
        <v>275</v>
      </c>
      <c r="B14" s="97"/>
      <c r="C14" s="103" t="s">
        <v>315</v>
      </c>
      <c r="D14" s="99">
        <f>J14</f>
        <v>0</v>
      </c>
      <c r="E14" s="99"/>
      <c r="F14" s="99"/>
      <c r="G14" s="98"/>
      <c r="H14" s="98"/>
      <c r="I14" s="98"/>
      <c r="J14" s="99">
        <v>0</v>
      </c>
      <c r="K14" s="98"/>
      <c r="L14" s="41"/>
    </row>
    <row r="15" spans="1:12" ht="25.5" x14ac:dyDescent="0.2">
      <c r="A15" s="96" t="s">
        <v>225</v>
      </c>
      <c r="B15" s="97">
        <v>130</v>
      </c>
      <c r="C15" s="98"/>
      <c r="D15" s="98"/>
      <c r="E15" s="98" t="s">
        <v>222</v>
      </c>
      <c r="F15" s="98"/>
      <c r="G15" s="98" t="s">
        <v>222</v>
      </c>
      <c r="H15" s="98"/>
      <c r="I15" s="98"/>
      <c r="J15" s="98"/>
      <c r="K15" s="98" t="s">
        <v>222</v>
      </c>
      <c r="L15" s="41"/>
    </row>
    <row r="16" spans="1:12" ht="25.5" x14ac:dyDescent="0.2">
      <c r="A16" s="96" t="s">
        <v>226</v>
      </c>
      <c r="B16" s="97">
        <v>150</v>
      </c>
      <c r="C16" s="98"/>
      <c r="D16" s="99">
        <f t="shared" ref="D16:D21" si="1">G16</f>
        <v>1522900</v>
      </c>
      <c r="E16" s="98" t="s">
        <v>222</v>
      </c>
      <c r="F16" s="98"/>
      <c r="G16" s="99">
        <f>G17+G19+G21+G18+G20</f>
        <v>1522900</v>
      </c>
      <c r="H16" s="99"/>
      <c r="I16" s="99"/>
      <c r="J16" s="98" t="s">
        <v>222</v>
      </c>
      <c r="K16" s="98" t="s">
        <v>222</v>
      </c>
      <c r="L16" s="41"/>
    </row>
    <row r="17" spans="1:12" ht="24" hidden="1" customHeight="1" x14ac:dyDescent="0.2">
      <c r="A17" s="96"/>
      <c r="B17" s="97"/>
      <c r="C17" s="98" t="s">
        <v>280</v>
      </c>
      <c r="D17" s="99">
        <f t="shared" si="1"/>
        <v>0</v>
      </c>
      <c r="E17" s="98" t="s">
        <v>222</v>
      </c>
      <c r="F17" s="98"/>
      <c r="G17" s="99">
        <v>0</v>
      </c>
      <c r="H17" s="99"/>
      <c r="I17" s="99"/>
      <c r="J17" s="98" t="s">
        <v>222</v>
      </c>
      <c r="K17" s="98"/>
      <c r="L17" s="41">
        <v>13500</v>
      </c>
    </row>
    <row r="18" spans="1:12" ht="24" hidden="1" customHeight="1" x14ac:dyDescent="0.2">
      <c r="A18" s="96"/>
      <c r="B18" s="97"/>
      <c r="C18" s="98" t="s">
        <v>281</v>
      </c>
      <c r="D18" s="99">
        <f t="shared" si="1"/>
        <v>0</v>
      </c>
      <c r="E18" s="98" t="s">
        <v>222</v>
      </c>
      <c r="F18" s="98"/>
      <c r="G18" s="99">
        <v>0</v>
      </c>
      <c r="H18" s="99"/>
      <c r="I18" s="99"/>
      <c r="J18" s="98"/>
      <c r="K18" s="98"/>
      <c r="L18" s="41">
        <v>10600</v>
      </c>
    </row>
    <row r="19" spans="1:12" ht="24" hidden="1" customHeight="1" x14ac:dyDescent="0.2">
      <c r="A19" s="96"/>
      <c r="B19" s="97"/>
      <c r="C19" s="98" t="s">
        <v>279</v>
      </c>
      <c r="D19" s="99">
        <f t="shared" si="1"/>
        <v>0</v>
      </c>
      <c r="E19" s="98" t="s">
        <v>222</v>
      </c>
      <c r="F19" s="98"/>
      <c r="G19" s="99">
        <v>0</v>
      </c>
      <c r="H19" s="99"/>
      <c r="I19" s="99"/>
      <c r="J19" s="98" t="s">
        <v>222</v>
      </c>
      <c r="K19" s="98"/>
      <c r="L19" s="41"/>
    </row>
    <row r="20" spans="1:12" hidden="1" x14ac:dyDescent="0.2">
      <c r="A20" s="96"/>
      <c r="B20" s="97"/>
      <c r="C20" s="98" t="s">
        <v>306</v>
      </c>
      <c r="D20" s="99">
        <f t="shared" si="1"/>
        <v>0</v>
      </c>
      <c r="E20" s="98" t="s">
        <v>222</v>
      </c>
      <c r="F20" s="98"/>
      <c r="G20" s="99">
        <v>0</v>
      </c>
      <c r="H20" s="99"/>
      <c r="I20" s="99"/>
      <c r="J20" s="98" t="s">
        <v>222</v>
      </c>
      <c r="K20" s="98"/>
      <c r="L20" s="41"/>
    </row>
    <row r="21" spans="1:12" x14ac:dyDescent="0.2">
      <c r="A21" s="102" t="s">
        <v>321</v>
      </c>
      <c r="B21" s="97"/>
      <c r="C21" s="103" t="s">
        <v>317</v>
      </c>
      <c r="D21" s="99">
        <f t="shared" si="1"/>
        <v>1522900</v>
      </c>
      <c r="E21" s="99" t="s">
        <v>222</v>
      </c>
      <c r="F21" s="99"/>
      <c r="G21" s="99">
        <v>1522900</v>
      </c>
      <c r="H21" s="99"/>
      <c r="I21" s="99"/>
      <c r="J21" s="98" t="s">
        <v>222</v>
      </c>
      <c r="K21" s="98"/>
      <c r="L21" s="41"/>
    </row>
    <row r="22" spans="1:12" x14ac:dyDescent="0.2">
      <c r="A22" s="96" t="s">
        <v>227</v>
      </c>
      <c r="B22" s="97">
        <v>160</v>
      </c>
      <c r="C22" s="98"/>
      <c r="D22" s="104">
        <f>J22</f>
        <v>5000000</v>
      </c>
      <c r="E22" s="105" t="s">
        <v>222</v>
      </c>
      <c r="F22" s="105"/>
      <c r="G22" s="105" t="s">
        <v>222</v>
      </c>
      <c r="H22" s="105"/>
      <c r="I22" s="105"/>
      <c r="J22" s="104">
        <f>J23</f>
        <v>5000000</v>
      </c>
      <c r="K22" s="98"/>
      <c r="L22" s="41"/>
    </row>
    <row r="23" spans="1:12" x14ac:dyDescent="0.2">
      <c r="A23" s="106" t="s">
        <v>282</v>
      </c>
      <c r="B23" s="97"/>
      <c r="C23" s="103" t="s">
        <v>316</v>
      </c>
      <c r="D23" s="99">
        <f>J23</f>
        <v>5000000</v>
      </c>
      <c r="E23" s="98" t="s">
        <v>222</v>
      </c>
      <c r="F23" s="98"/>
      <c r="G23" s="98" t="s">
        <v>222</v>
      </c>
      <c r="H23" s="98"/>
      <c r="I23" s="98"/>
      <c r="J23" s="131">
        <v>5000000</v>
      </c>
      <c r="K23" s="98"/>
      <c r="L23" s="41"/>
    </row>
    <row r="24" spans="1:12" x14ac:dyDescent="0.2">
      <c r="A24" s="96" t="s">
        <v>228</v>
      </c>
      <c r="B24" s="97">
        <v>180</v>
      </c>
      <c r="C24" s="98" t="s">
        <v>222</v>
      </c>
      <c r="D24" s="98"/>
      <c r="E24" s="98" t="s">
        <v>222</v>
      </c>
      <c r="F24" s="98"/>
      <c r="G24" s="98" t="s">
        <v>222</v>
      </c>
      <c r="H24" s="98"/>
      <c r="I24" s="98"/>
      <c r="J24" s="98"/>
      <c r="K24" s="98" t="s">
        <v>222</v>
      </c>
      <c r="L24" s="41"/>
    </row>
    <row r="25" spans="1:12" x14ac:dyDescent="0.2">
      <c r="A25" s="96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41"/>
    </row>
    <row r="26" spans="1:12" ht="23.25" customHeight="1" x14ac:dyDescent="0.2">
      <c r="A26" s="92" t="s">
        <v>229</v>
      </c>
      <c r="B26" s="93">
        <v>200</v>
      </c>
      <c r="C26" s="94" t="s">
        <v>222</v>
      </c>
      <c r="D26" s="95">
        <f>E26+G26+J26+K26</f>
        <v>29357800</v>
      </c>
      <c r="E26" s="95">
        <f>E27+E43+E45+E37</f>
        <v>22834900</v>
      </c>
      <c r="F26" s="95"/>
      <c r="G26" s="95">
        <f>G27+G43+G45+G34+G42</f>
        <v>1522900</v>
      </c>
      <c r="H26" s="95"/>
      <c r="I26" s="95"/>
      <c r="J26" s="95">
        <f>J27+J43+J45+J37</f>
        <v>5000000</v>
      </c>
      <c r="K26" s="94"/>
      <c r="L26" s="41"/>
    </row>
    <row r="27" spans="1:12" ht="25.5" x14ac:dyDescent="0.2">
      <c r="A27" s="96" t="s">
        <v>230</v>
      </c>
      <c r="B27" s="181">
        <v>210</v>
      </c>
      <c r="C27" s="182"/>
      <c r="D27" s="177">
        <f>D29</f>
        <v>18706700</v>
      </c>
      <c r="E27" s="177">
        <f>E29</f>
        <v>18706700</v>
      </c>
      <c r="F27" s="179"/>
      <c r="G27" s="177"/>
      <c r="H27" s="179"/>
      <c r="I27" s="179"/>
      <c r="J27" s="177">
        <f>J29</f>
        <v>0</v>
      </c>
      <c r="K27" s="182"/>
      <c r="L27" s="41"/>
    </row>
    <row r="28" spans="1:12" x14ac:dyDescent="0.2">
      <c r="A28" s="96" t="s">
        <v>231</v>
      </c>
      <c r="B28" s="181"/>
      <c r="C28" s="182"/>
      <c r="D28" s="177"/>
      <c r="E28" s="177"/>
      <c r="F28" s="180"/>
      <c r="G28" s="177"/>
      <c r="H28" s="180"/>
      <c r="I28" s="180"/>
      <c r="J28" s="177"/>
      <c r="K28" s="182"/>
      <c r="L28" s="41"/>
    </row>
    <row r="29" spans="1:12" x14ac:dyDescent="0.2">
      <c r="A29" s="111" t="s">
        <v>12</v>
      </c>
      <c r="B29" s="181">
        <v>211</v>
      </c>
      <c r="C29" s="182"/>
      <c r="D29" s="178">
        <f>E29+J29</f>
        <v>18706700</v>
      </c>
      <c r="E29" s="178">
        <f>E31+E32+E33</f>
        <v>18706700</v>
      </c>
      <c r="F29" s="183"/>
      <c r="G29" s="178"/>
      <c r="H29" s="183"/>
      <c r="I29" s="183"/>
      <c r="J29" s="178">
        <v>0</v>
      </c>
      <c r="K29" s="182"/>
      <c r="L29" s="41"/>
    </row>
    <row r="30" spans="1:12" ht="27.75" customHeight="1" x14ac:dyDescent="0.2">
      <c r="A30" s="96" t="s">
        <v>232</v>
      </c>
      <c r="B30" s="181"/>
      <c r="C30" s="182"/>
      <c r="D30" s="178"/>
      <c r="E30" s="178"/>
      <c r="F30" s="184"/>
      <c r="G30" s="178"/>
      <c r="H30" s="184"/>
      <c r="I30" s="184"/>
      <c r="J30" s="178"/>
      <c r="K30" s="182"/>
      <c r="L30" s="41"/>
    </row>
    <row r="31" spans="1:12" ht="24" customHeight="1" x14ac:dyDescent="0.2">
      <c r="A31" s="102"/>
      <c r="B31" s="97"/>
      <c r="C31" s="109" t="s">
        <v>329</v>
      </c>
      <c r="D31" s="99">
        <f>E31</f>
        <v>14370000</v>
      </c>
      <c r="E31" s="99">
        <v>14370000</v>
      </c>
      <c r="F31" s="99"/>
      <c r="G31" s="99"/>
      <c r="H31" s="99"/>
      <c r="I31" s="99"/>
      <c r="J31" s="99">
        <v>0</v>
      </c>
      <c r="K31" s="98"/>
      <c r="L31" s="41"/>
    </row>
    <row r="32" spans="1:12" ht="23.25" customHeight="1" x14ac:dyDescent="0.2">
      <c r="A32" s="102"/>
      <c r="B32" s="97"/>
      <c r="C32" s="109" t="s">
        <v>330</v>
      </c>
      <c r="D32" s="99">
        <f>E32</f>
        <v>0</v>
      </c>
      <c r="E32" s="99">
        <v>0</v>
      </c>
      <c r="F32" s="99"/>
      <c r="G32" s="99"/>
      <c r="H32" s="99"/>
      <c r="I32" s="99"/>
      <c r="J32" s="99"/>
      <c r="K32" s="98"/>
      <c r="L32" s="41"/>
    </row>
    <row r="33" spans="1:12" x14ac:dyDescent="0.2">
      <c r="A33" s="102"/>
      <c r="B33" s="97"/>
      <c r="C33" s="109" t="s">
        <v>331</v>
      </c>
      <c r="D33" s="99">
        <f>E33+F33+G33+H33+I33+J33</f>
        <v>4336700</v>
      </c>
      <c r="E33" s="99">
        <v>4336700</v>
      </c>
      <c r="F33" s="99"/>
      <c r="G33" s="99"/>
      <c r="H33" s="99"/>
      <c r="I33" s="99"/>
      <c r="J33" s="99">
        <v>0</v>
      </c>
      <c r="K33" s="98"/>
      <c r="L33" s="41"/>
    </row>
    <row r="34" spans="1:12" ht="27" x14ac:dyDescent="0.2">
      <c r="A34" s="114" t="s">
        <v>233</v>
      </c>
      <c r="B34" s="115">
        <v>220</v>
      </c>
      <c r="C34" s="101"/>
      <c r="D34" s="100">
        <f>D36</f>
        <v>1507800</v>
      </c>
      <c r="E34" s="100"/>
      <c r="F34" s="100"/>
      <c r="G34" s="100">
        <f>G36</f>
        <v>1507800</v>
      </c>
      <c r="H34" s="100"/>
      <c r="I34" s="100"/>
      <c r="J34" s="117"/>
      <c r="K34" s="101"/>
      <c r="L34" s="41"/>
    </row>
    <row r="35" spans="1:12" x14ac:dyDescent="0.2">
      <c r="A35" s="111" t="s">
        <v>12</v>
      </c>
      <c r="B35" s="97"/>
      <c r="C35" s="98"/>
      <c r="D35" s="99"/>
      <c r="E35" s="99"/>
      <c r="F35" s="99"/>
      <c r="G35" s="99"/>
      <c r="H35" s="99"/>
      <c r="I35" s="99"/>
      <c r="J35" s="118"/>
      <c r="K35" s="98"/>
      <c r="L35" s="41"/>
    </row>
    <row r="36" spans="1:12" x14ac:dyDescent="0.2">
      <c r="A36" s="102"/>
      <c r="B36" s="97"/>
      <c r="C36" s="109" t="s">
        <v>332</v>
      </c>
      <c r="D36" s="99">
        <f>G36</f>
        <v>1507800</v>
      </c>
      <c r="E36" s="99"/>
      <c r="F36" s="99"/>
      <c r="G36" s="99">
        <v>1507800</v>
      </c>
      <c r="H36" s="99"/>
      <c r="I36" s="99"/>
      <c r="J36" s="118"/>
      <c r="K36" s="98"/>
      <c r="L36" s="43"/>
    </row>
    <row r="37" spans="1:12" ht="27" x14ac:dyDescent="0.2">
      <c r="A37" s="114" t="s">
        <v>234</v>
      </c>
      <c r="B37" s="97">
        <v>230</v>
      </c>
      <c r="C37" s="98"/>
      <c r="D37" s="100">
        <f>D39+D40</f>
        <v>250000</v>
      </c>
      <c r="E37" s="100">
        <f>E39+E40</f>
        <v>250000</v>
      </c>
      <c r="F37" s="100"/>
      <c r="G37" s="117"/>
      <c r="H37" s="117"/>
      <c r="I37" s="117"/>
      <c r="J37" s="117">
        <f>J40</f>
        <v>0</v>
      </c>
      <c r="K37" s="98"/>
      <c r="L37" s="43"/>
    </row>
    <row r="38" spans="1:12" x14ac:dyDescent="0.2">
      <c r="A38" s="96" t="s">
        <v>12</v>
      </c>
      <c r="B38" s="97"/>
      <c r="C38" s="98"/>
      <c r="D38" s="118"/>
      <c r="E38" s="118"/>
      <c r="F38" s="118"/>
      <c r="G38" s="118"/>
      <c r="H38" s="118"/>
      <c r="I38" s="118"/>
      <c r="J38" s="118"/>
      <c r="K38" s="98"/>
      <c r="L38" s="41"/>
    </row>
    <row r="39" spans="1:12" x14ac:dyDescent="0.2">
      <c r="A39" s="106" t="s">
        <v>283</v>
      </c>
      <c r="B39" s="97"/>
      <c r="C39" s="109" t="s">
        <v>334</v>
      </c>
      <c r="D39" s="99">
        <f>E39+G39+J39+K39</f>
        <v>250000</v>
      </c>
      <c r="E39" s="99">
        <v>250000</v>
      </c>
      <c r="F39" s="99"/>
      <c r="G39" s="118"/>
      <c r="H39" s="118"/>
      <c r="I39" s="118"/>
      <c r="J39" s="118"/>
      <c r="K39" s="98"/>
      <c r="L39" s="41"/>
    </row>
    <row r="40" spans="1:12" x14ac:dyDescent="0.2">
      <c r="A40" s="102" t="s">
        <v>275</v>
      </c>
      <c r="B40" s="97"/>
      <c r="C40" s="109" t="s">
        <v>335</v>
      </c>
      <c r="D40" s="99">
        <f t="shared" ref="D40" si="2">E40+G40+J40+K40</f>
        <v>0</v>
      </c>
      <c r="E40" s="99">
        <v>0</v>
      </c>
      <c r="F40" s="99"/>
      <c r="G40" s="99"/>
      <c r="H40" s="99"/>
      <c r="I40" s="99"/>
      <c r="J40" s="99">
        <v>0</v>
      </c>
      <c r="K40" s="98"/>
      <c r="L40" s="41"/>
    </row>
    <row r="41" spans="1:12" ht="25.5" x14ac:dyDescent="0.2">
      <c r="A41" s="111" t="s">
        <v>235</v>
      </c>
      <c r="B41" s="97">
        <v>240</v>
      </c>
      <c r="C41" s="98"/>
      <c r="D41" s="118"/>
      <c r="E41" s="118"/>
      <c r="F41" s="118"/>
      <c r="G41" s="118"/>
      <c r="H41" s="118"/>
      <c r="I41" s="118"/>
      <c r="J41" s="118"/>
      <c r="K41" s="98"/>
      <c r="L41" s="41"/>
    </row>
    <row r="42" spans="1:12" ht="25.5" x14ac:dyDescent="0.2">
      <c r="A42" s="96" t="s">
        <v>236</v>
      </c>
      <c r="B42" s="97">
        <v>250</v>
      </c>
      <c r="C42" s="109" t="s">
        <v>336</v>
      </c>
      <c r="D42" s="99">
        <f>G42</f>
        <v>15100</v>
      </c>
      <c r="E42" s="118"/>
      <c r="F42" s="118"/>
      <c r="G42" s="99">
        <v>15100</v>
      </c>
      <c r="H42" s="99"/>
      <c r="I42" s="99"/>
      <c r="J42" s="118"/>
      <c r="K42" s="98"/>
      <c r="L42" s="41"/>
    </row>
    <row r="43" spans="1:12" ht="27" x14ac:dyDescent="0.2">
      <c r="A43" s="119" t="s">
        <v>237</v>
      </c>
      <c r="B43" s="97">
        <v>260</v>
      </c>
      <c r="C43" s="98" t="s">
        <v>222</v>
      </c>
      <c r="D43" s="100">
        <f>SUM(E43:K43)</f>
        <v>8878200</v>
      </c>
      <c r="E43" s="100">
        <f>SUM(E44:E44)</f>
        <v>3878200</v>
      </c>
      <c r="F43" s="100"/>
      <c r="G43" s="100">
        <f>SUM(G44:G44)</f>
        <v>0</v>
      </c>
      <c r="H43" s="100"/>
      <c r="I43" s="100"/>
      <c r="J43" s="100">
        <f>SUM(J44:J44)</f>
        <v>5000000</v>
      </c>
      <c r="K43" s="98"/>
      <c r="L43" s="41"/>
    </row>
    <row r="44" spans="1:12" ht="27" customHeight="1" x14ac:dyDescent="0.2">
      <c r="A44" s="106"/>
      <c r="B44" s="97"/>
      <c r="C44" s="109" t="s">
        <v>336</v>
      </c>
      <c r="D44" s="99">
        <f>E44</f>
        <v>3878200</v>
      </c>
      <c r="E44" s="99">
        <v>3878200</v>
      </c>
      <c r="F44" s="99"/>
      <c r="G44" s="118"/>
      <c r="H44" s="118"/>
      <c r="I44" s="118"/>
      <c r="J44" s="131">
        <v>5000000</v>
      </c>
      <c r="K44" s="98"/>
      <c r="L44" s="41"/>
    </row>
    <row r="45" spans="1:12" ht="27" x14ac:dyDescent="0.2">
      <c r="A45" s="114" t="s">
        <v>238</v>
      </c>
      <c r="B45" s="97">
        <v>300</v>
      </c>
      <c r="C45" s="98" t="s">
        <v>222</v>
      </c>
      <c r="D45" s="100"/>
      <c r="E45" s="100"/>
      <c r="F45" s="100"/>
      <c r="G45" s="100"/>
      <c r="H45" s="100"/>
      <c r="I45" s="100"/>
      <c r="J45" s="100"/>
      <c r="K45" s="98"/>
      <c r="L45" s="41"/>
    </row>
    <row r="46" spans="1:12" ht="25.5" x14ac:dyDescent="0.2">
      <c r="A46" s="96" t="s">
        <v>239</v>
      </c>
      <c r="B46" s="97">
        <v>310</v>
      </c>
      <c r="C46" s="98"/>
      <c r="D46" s="99"/>
      <c r="E46" s="99"/>
      <c r="F46" s="99"/>
      <c r="G46" s="99"/>
      <c r="H46" s="99"/>
      <c r="I46" s="99"/>
      <c r="J46" s="118"/>
      <c r="K46" s="98"/>
      <c r="L46" s="41"/>
    </row>
    <row r="47" spans="1:12" x14ac:dyDescent="0.2">
      <c r="A47" s="96" t="s">
        <v>240</v>
      </c>
      <c r="B47" s="97">
        <v>320</v>
      </c>
      <c r="C47" s="98"/>
      <c r="D47" s="99"/>
      <c r="E47" s="99"/>
      <c r="F47" s="99"/>
      <c r="G47" s="99"/>
      <c r="H47" s="99"/>
      <c r="I47" s="99"/>
      <c r="J47" s="118"/>
      <c r="K47" s="98"/>
      <c r="L47" s="41"/>
    </row>
    <row r="48" spans="1:12" ht="25.5" x14ac:dyDescent="0.2">
      <c r="A48" s="96" t="s">
        <v>241</v>
      </c>
      <c r="B48" s="97">
        <v>400</v>
      </c>
      <c r="C48" s="98"/>
      <c r="D48" s="99"/>
      <c r="E48" s="99"/>
      <c r="F48" s="99"/>
      <c r="G48" s="99"/>
      <c r="H48" s="99"/>
      <c r="I48" s="99"/>
      <c r="J48" s="99"/>
      <c r="K48" s="98"/>
      <c r="L48" s="41"/>
    </row>
    <row r="49" spans="1:12" ht="25.5" x14ac:dyDescent="0.2">
      <c r="A49" s="96" t="s">
        <v>242</v>
      </c>
      <c r="B49" s="97">
        <v>410</v>
      </c>
      <c r="C49" s="98"/>
      <c r="D49" s="99"/>
      <c r="E49" s="99"/>
      <c r="F49" s="99"/>
      <c r="G49" s="99"/>
      <c r="H49" s="99"/>
      <c r="I49" s="99"/>
      <c r="J49" s="99"/>
      <c r="K49" s="98"/>
      <c r="L49" s="41"/>
    </row>
    <row r="50" spans="1:12" x14ac:dyDescent="0.2">
      <c r="A50" s="96" t="s">
        <v>243</v>
      </c>
      <c r="B50" s="97">
        <v>420</v>
      </c>
      <c r="C50" s="98"/>
      <c r="D50" s="99"/>
      <c r="E50" s="99"/>
      <c r="F50" s="99"/>
      <c r="G50" s="99"/>
      <c r="H50" s="99"/>
      <c r="I50" s="99"/>
      <c r="J50" s="99"/>
      <c r="K50" s="98"/>
      <c r="L50" s="41"/>
    </row>
    <row r="51" spans="1:12" x14ac:dyDescent="0.2">
      <c r="A51" s="96" t="s">
        <v>244</v>
      </c>
      <c r="B51" s="97">
        <v>500</v>
      </c>
      <c r="C51" s="98" t="s">
        <v>222</v>
      </c>
      <c r="D51" s="99">
        <f>E51+G51+J51+K51</f>
        <v>0</v>
      </c>
      <c r="E51" s="99">
        <v>0</v>
      </c>
      <c r="F51" s="99"/>
      <c r="G51" s="99">
        <v>0</v>
      </c>
      <c r="H51" s="99"/>
      <c r="I51" s="99"/>
      <c r="J51" s="99">
        <v>0</v>
      </c>
      <c r="K51" s="98"/>
    </row>
    <row r="52" spans="1:12" x14ac:dyDescent="0.2">
      <c r="A52" s="96" t="s">
        <v>245</v>
      </c>
      <c r="B52" s="97">
        <v>600</v>
      </c>
      <c r="C52" s="98" t="s">
        <v>222</v>
      </c>
      <c r="D52" s="99">
        <f>D51+D9-D26</f>
        <v>0</v>
      </c>
      <c r="E52" s="99">
        <f>E51+E9-E26</f>
        <v>0</v>
      </c>
      <c r="F52" s="99"/>
      <c r="G52" s="99">
        <f>G51+G9-G26</f>
        <v>0</v>
      </c>
      <c r="H52" s="99"/>
      <c r="I52" s="99"/>
      <c r="J52" s="99">
        <f>J51+J9-J26</f>
        <v>0</v>
      </c>
      <c r="K52" s="98"/>
    </row>
  </sheetData>
  <mergeCells count="33">
    <mergeCell ref="H29:H30"/>
    <mergeCell ref="I29:I30"/>
    <mergeCell ref="F29:F30"/>
    <mergeCell ref="J27:J28"/>
    <mergeCell ref="K27:K28"/>
    <mergeCell ref="J29:J30"/>
    <mergeCell ref="K29:K30"/>
    <mergeCell ref="H27:H28"/>
    <mergeCell ref="I27:I28"/>
    <mergeCell ref="B29:B30"/>
    <mergeCell ref="C29:C30"/>
    <mergeCell ref="B27:B28"/>
    <mergeCell ref="C27:C28"/>
    <mergeCell ref="D27:D28"/>
    <mergeCell ref="E27:E28"/>
    <mergeCell ref="G27:G28"/>
    <mergeCell ref="D29:D30"/>
    <mergeCell ref="E29:E30"/>
    <mergeCell ref="G29:G30"/>
    <mergeCell ref="F27:F28"/>
    <mergeCell ref="A3:K3"/>
    <mergeCell ref="A4:A7"/>
    <mergeCell ref="B4:B7"/>
    <mergeCell ref="C4:C7"/>
    <mergeCell ref="D4:K4"/>
    <mergeCell ref="D5:D7"/>
    <mergeCell ref="E5:K5"/>
    <mergeCell ref="E6:E7"/>
    <mergeCell ref="G6:G7"/>
    <mergeCell ref="J6:K6"/>
    <mergeCell ref="F6:F7"/>
    <mergeCell ref="H6:H7"/>
    <mergeCell ref="I6:I7"/>
  </mergeCells>
  <pageMargins left="0.43307086614173229" right="0.23622047244094491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SheetLayoutView="100" workbookViewId="0">
      <selection activeCell="A3" sqref="A3:K3"/>
    </sheetView>
  </sheetViews>
  <sheetFormatPr defaultRowHeight="12.75" x14ac:dyDescent="0.2"/>
  <cols>
    <col min="1" max="1" width="33.7109375" style="36" customWidth="1"/>
    <col min="2" max="2" width="11.28515625" style="36" customWidth="1"/>
    <col min="3" max="3" width="23" style="36" customWidth="1"/>
    <col min="4" max="4" width="13.85546875" style="36" customWidth="1"/>
    <col min="5" max="5" width="20.140625" style="36" customWidth="1"/>
    <col min="6" max="6" width="16.28515625" style="36" customWidth="1"/>
    <col min="7" max="7" width="15.5703125" style="36" customWidth="1"/>
    <col min="8" max="8" width="8.5703125" style="36" customWidth="1"/>
    <col min="9" max="9" width="8.140625" style="36" customWidth="1"/>
    <col min="10" max="10" width="14.5703125" style="36" customWidth="1"/>
    <col min="11" max="11" width="12.5703125" style="36" customWidth="1"/>
    <col min="12" max="12" width="12.28515625" style="36" customWidth="1"/>
    <col min="13" max="16384" width="9.140625" style="36"/>
  </cols>
  <sheetData>
    <row r="1" spans="1:14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91" t="s">
        <v>215</v>
      </c>
    </row>
    <row r="2" spans="1:14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03.9" customHeight="1" x14ac:dyDescent="0.2">
      <c r="A3" s="170" t="s">
        <v>350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20"/>
    </row>
    <row r="4" spans="1:14" ht="15" customHeight="1" x14ac:dyDescent="0.2">
      <c r="A4" s="171" t="s">
        <v>23</v>
      </c>
      <c r="B4" s="171" t="s">
        <v>216</v>
      </c>
      <c r="C4" s="171" t="s">
        <v>313</v>
      </c>
      <c r="D4" s="171" t="s">
        <v>217</v>
      </c>
      <c r="E4" s="171"/>
      <c r="F4" s="171"/>
      <c r="G4" s="171"/>
      <c r="H4" s="171"/>
      <c r="I4" s="171"/>
      <c r="J4" s="171"/>
      <c r="K4" s="171"/>
      <c r="L4" s="37"/>
    </row>
    <row r="5" spans="1:14" x14ac:dyDescent="0.2">
      <c r="A5" s="171"/>
      <c r="B5" s="171"/>
      <c r="C5" s="171"/>
      <c r="D5" s="171" t="s">
        <v>218</v>
      </c>
      <c r="E5" s="171" t="s">
        <v>10</v>
      </c>
      <c r="F5" s="171"/>
      <c r="G5" s="171"/>
      <c r="H5" s="171"/>
      <c r="I5" s="171"/>
      <c r="J5" s="171"/>
      <c r="K5" s="171"/>
      <c r="L5" s="37"/>
    </row>
    <row r="6" spans="1:14" ht="75" customHeight="1" x14ac:dyDescent="0.2">
      <c r="A6" s="171"/>
      <c r="B6" s="171"/>
      <c r="C6" s="171"/>
      <c r="D6" s="171"/>
      <c r="E6" s="171" t="s">
        <v>322</v>
      </c>
      <c r="F6" s="173" t="s">
        <v>324</v>
      </c>
      <c r="G6" s="172" t="s">
        <v>325</v>
      </c>
      <c r="H6" s="175" t="s">
        <v>326</v>
      </c>
      <c r="I6" s="175" t="s">
        <v>327</v>
      </c>
      <c r="J6" s="171" t="s">
        <v>219</v>
      </c>
      <c r="K6" s="171"/>
      <c r="L6" s="123">
        <v>0.96499999999999997</v>
      </c>
    </row>
    <row r="7" spans="1:14" ht="82.5" customHeight="1" x14ac:dyDescent="0.2">
      <c r="A7" s="171"/>
      <c r="B7" s="171"/>
      <c r="C7" s="171"/>
      <c r="D7" s="171"/>
      <c r="E7" s="171"/>
      <c r="F7" s="174"/>
      <c r="G7" s="172"/>
      <c r="H7" s="176"/>
      <c r="I7" s="176"/>
      <c r="J7" s="121" t="s">
        <v>218</v>
      </c>
      <c r="K7" s="121" t="s">
        <v>220</v>
      </c>
      <c r="L7" s="37"/>
    </row>
    <row r="8" spans="1:14" x14ac:dyDescent="0.2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2" t="s">
        <v>323</v>
      </c>
      <c r="G8" s="121">
        <v>6</v>
      </c>
      <c r="H8" s="121">
        <v>7</v>
      </c>
      <c r="I8" s="121">
        <v>8</v>
      </c>
      <c r="J8" s="121">
        <v>9</v>
      </c>
      <c r="K8" s="121">
        <v>10</v>
      </c>
      <c r="L8" s="37"/>
    </row>
    <row r="9" spans="1:14" ht="24.75" customHeight="1" x14ac:dyDescent="0.2">
      <c r="A9" s="92" t="s">
        <v>221</v>
      </c>
      <c r="B9" s="93">
        <v>100</v>
      </c>
      <c r="C9" s="94" t="s">
        <v>222</v>
      </c>
      <c r="D9" s="95">
        <f>E9+G9+J9+K9</f>
        <v>29413100</v>
      </c>
      <c r="E9" s="95">
        <f>E11</f>
        <v>22890200</v>
      </c>
      <c r="F9" s="95"/>
      <c r="G9" s="95">
        <f>G16</f>
        <v>1522900</v>
      </c>
      <c r="H9" s="95"/>
      <c r="I9" s="95"/>
      <c r="J9" s="95">
        <f>J10+J11+J22</f>
        <v>5000000</v>
      </c>
      <c r="K9" s="94"/>
      <c r="L9" s="37"/>
      <c r="N9" s="36">
        <f>26630300-26705300</f>
        <v>-75000</v>
      </c>
    </row>
    <row r="10" spans="1:14" ht="18" customHeight="1" x14ac:dyDescent="0.2">
      <c r="A10" s="96" t="s">
        <v>223</v>
      </c>
      <c r="B10" s="97">
        <v>100</v>
      </c>
      <c r="C10" s="98"/>
      <c r="D10" s="99">
        <f>J10</f>
        <v>0</v>
      </c>
      <c r="E10" s="99" t="s">
        <v>222</v>
      </c>
      <c r="F10" s="99"/>
      <c r="G10" s="99" t="s">
        <v>222</v>
      </c>
      <c r="H10" s="99"/>
      <c r="I10" s="99"/>
      <c r="J10" s="99"/>
      <c r="K10" s="98" t="s">
        <v>222</v>
      </c>
      <c r="L10" s="37"/>
    </row>
    <row r="11" spans="1:14" ht="25.5" customHeight="1" x14ac:dyDescent="0.2">
      <c r="A11" s="96" t="s">
        <v>224</v>
      </c>
      <c r="B11" s="97">
        <v>120</v>
      </c>
      <c r="C11" s="98"/>
      <c r="D11" s="100">
        <f>E11+J11</f>
        <v>22890200</v>
      </c>
      <c r="E11" s="100">
        <f>E12+E13</f>
        <v>22890200</v>
      </c>
      <c r="F11" s="100"/>
      <c r="G11" s="101" t="s">
        <v>222</v>
      </c>
      <c r="H11" s="101"/>
      <c r="I11" s="101"/>
      <c r="J11" s="100">
        <f>J14</f>
        <v>0</v>
      </c>
      <c r="K11" s="101"/>
      <c r="L11" s="37"/>
    </row>
    <row r="12" spans="1:14" ht="24" customHeight="1" x14ac:dyDescent="0.2">
      <c r="A12" s="102" t="s">
        <v>278</v>
      </c>
      <c r="B12" s="97"/>
      <c r="C12" s="103" t="s">
        <v>314</v>
      </c>
      <c r="D12" s="99">
        <f>E12</f>
        <v>8458900</v>
      </c>
      <c r="E12" s="99">
        <v>8458900</v>
      </c>
      <c r="F12" s="99"/>
      <c r="G12" s="98"/>
      <c r="H12" s="98"/>
      <c r="I12" s="98"/>
      <c r="J12" s="98"/>
      <c r="K12" s="98"/>
      <c r="L12" s="37"/>
    </row>
    <row r="13" spans="1:14" ht="24" customHeight="1" x14ac:dyDescent="0.2">
      <c r="A13" s="102" t="s">
        <v>277</v>
      </c>
      <c r="B13" s="97"/>
      <c r="C13" s="103" t="s">
        <v>314</v>
      </c>
      <c r="D13" s="99">
        <f t="shared" ref="D13" si="0">E13</f>
        <v>14431300</v>
      </c>
      <c r="E13" s="99">
        <v>14431300</v>
      </c>
      <c r="F13" s="99"/>
      <c r="G13" s="98"/>
      <c r="H13" s="98"/>
      <c r="I13" s="98"/>
      <c r="J13" s="98"/>
      <c r="K13" s="98"/>
      <c r="L13" s="37"/>
    </row>
    <row r="14" spans="1:14" ht="24" customHeight="1" x14ac:dyDescent="0.2">
      <c r="A14" s="102" t="s">
        <v>275</v>
      </c>
      <c r="B14" s="97"/>
      <c r="C14" s="103" t="s">
        <v>315</v>
      </c>
      <c r="D14" s="99">
        <f>J14</f>
        <v>0</v>
      </c>
      <c r="E14" s="99"/>
      <c r="F14" s="99"/>
      <c r="G14" s="98"/>
      <c r="H14" s="98"/>
      <c r="I14" s="98"/>
      <c r="J14" s="99">
        <v>0</v>
      </c>
      <c r="K14" s="98"/>
      <c r="L14" s="37"/>
    </row>
    <row r="15" spans="1:14" ht="30.75" customHeight="1" x14ac:dyDescent="0.2">
      <c r="A15" s="96" t="s">
        <v>225</v>
      </c>
      <c r="B15" s="97">
        <v>130</v>
      </c>
      <c r="C15" s="98"/>
      <c r="D15" s="98"/>
      <c r="E15" s="98" t="s">
        <v>222</v>
      </c>
      <c r="F15" s="98"/>
      <c r="G15" s="98" t="s">
        <v>222</v>
      </c>
      <c r="H15" s="98"/>
      <c r="I15" s="98"/>
      <c r="J15" s="98"/>
      <c r="K15" s="98" t="s">
        <v>222</v>
      </c>
      <c r="L15" s="37"/>
    </row>
    <row r="16" spans="1:14" ht="29.25" customHeight="1" x14ac:dyDescent="0.2">
      <c r="A16" s="96" t="s">
        <v>226</v>
      </c>
      <c r="B16" s="97">
        <v>150</v>
      </c>
      <c r="C16" s="98"/>
      <c r="D16" s="99">
        <f t="shared" ref="D16:D21" si="1">G16</f>
        <v>1522900</v>
      </c>
      <c r="E16" s="98" t="s">
        <v>222</v>
      </c>
      <c r="F16" s="98"/>
      <c r="G16" s="99">
        <f>G17+G19+G21+G18+G20</f>
        <v>1522900</v>
      </c>
      <c r="H16" s="99"/>
      <c r="I16" s="99"/>
      <c r="J16" s="98" t="s">
        <v>222</v>
      </c>
      <c r="K16" s="98" t="s">
        <v>222</v>
      </c>
      <c r="L16" s="37"/>
    </row>
    <row r="17" spans="1:12" ht="24" hidden="1" customHeight="1" x14ac:dyDescent="0.2">
      <c r="A17" s="96"/>
      <c r="B17" s="97"/>
      <c r="C17" s="98" t="s">
        <v>280</v>
      </c>
      <c r="D17" s="99">
        <f t="shared" si="1"/>
        <v>0</v>
      </c>
      <c r="E17" s="98" t="s">
        <v>222</v>
      </c>
      <c r="F17" s="98"/>
      <c r="G17" s="99">
        <v>0</v>
      </c>
      <c r="H17" s="99"/>
      <c r="I17" s="99"/>
      <c r="J17" s="98" t="s">
        <v>222</v>
      </c>
      <c r="K17" s="98"/>
      <c r="L17" s="37">
        <v>13400</v>
      </c>
    </row>
    <row r="18" spans="1:12" ht="24" hidden="1" customHeight="1" x14ac:dyDescent="0.2">
      <c r="A18" s="96"/>
      <c r="B18" s="97"/>
      <c r="C18" s="98" t="s">
        <v>281</v>
      </c>
      <c r="D18" s="99">
        <f t="shared" si="1"/>
        <v>0</v>
      </c>
      <c r="E18" s="98" t="s">
        <v>222</v>
      </c>
      <c r="F18" s="98"/>
      <c r="G18" s="99">
        <v>0</v>
      </c>
      <c r="H18" s="99"/>
      <c r="I18" s="99"/>
      <c r="J18" s="98"/>
      <c r="K18" s="98"/>
      <c r="L18" s="37">
        <v>10600</v>
      </c>
    </row>
    <row r="19" spans="1:12" ht="24" hidden="1" customHeight="1" x14ac:dyDescent="0.2">
      <c r="A19" s="96"/>
      <c r="B19" s="97"/>
      <c r="C19" s="98" t="s">
        <v>279</v>
      </c>
      <c r="D19" s="99">
        <f t="shared" si="1"/>
        <v>0</v>
      </c>
      <c r="E19" s="98" t="s">
        <v>222</v>
      </c>
      <c r="F19" s="98"/>
      <c r="G19" s="99">
        <v>0</v>
      </c>
      <c r="H19" s="99"/>
      <c r="I19" s="99"/>
      <c r="J19" s="98" t="s">
        <v>222</v>
      </c>
      <c r="K19" s="98"/>
      <c r="L19" s="37"/>
    </row>
    <row r="20" spans="1:12" ht="24" hidden="1" customHeight="1" x14ac:dyDescent="0.2">
      <c r="A20" s="96"/>
      <c r="B20" s="97"/>
      <c r="C20" s="98" t="s">
        <v>306</v>
      </c>
      <c r="D20" s="99">
        <f t="shared" si="1"/>
        <v>0</v>
      </c>
      <c r="E20" s="98" t="s">
        <v>222</v>
      </c>
      <c r="F20" s="98"/>
      <c r="G20" s="99">
        <v>0</v>
      </c>
      <c r="H20" s="99"/>
      <c r="I20" s="99"/>
      <c r="J20" s="98" t="s">
        <v>222</v>
      </c>
      <c r="K20" s="98"/>
      <c r="L20" s="37"/>
    </row>
    <row r="21" spans="1:12" ht="24" customHeight="1" x14ac:dyDescent="0.2">
      <c r="A21" s="102" t="s">
        <v>321</v>
      </c>
      <c r="B21" s="97"/>
      <c r="C21" s="103" t="s">
        <v>317</v>
      </c>
      <c r="D21" s="99">
        <f t="shared" si="1"/>
        <v>1522900</v>
      </c>
      <c r="E21" s="99" t="s">
        <v>222</v>
      </c>
      <c r="F21" s="99"/>
      <c r="G21" s="99">
        <v>1522900</v>
      </c>
      <c r="H21" s="99"/>
      <c r="I21" s="99"/>
      <c r="J21" s="98" t="s">
        <v>222</v>
      </c>
      <c r="K21" s="98"/>
      <c r="L21" s="37"/>
    </row>
    <row r="22" spans="1:12" ht="27.75" customHeight="1" x14ac:dyDescent="0.2">
      <c r="A22" s="96" t="s">
        <v>227</v>
      </c>
      <c r="B22" s="97">
        <v>160</v>
      </c>
      <c r="C22" s="98"/>
      <c r="D22" s="104">
        <f>J22</f>
        <v>5000000</v>
      </c>
      <c r="E22" s="105" t="s">
        <v>222</v>
      </c>
      <c r="F22" s="105"/>
      <c r="G22" s="105" t="s">
        <v>222</v>
      </c>
      <c r="H22" s="105"/>
      <c r="I22" s="105"/>
      <c r="J22" s="104">
        <f>J23</f>
        <v>5000000</v>
      </c>
      <c r="K22" s="98"/>
      <c r="L22" s="37"/>
    </row>
    <row r="23" spans="1:12" ht="26.25" customHeight="1" x14ac:dyDescent="0.2">
      <c r="A23" s="106" t="s">
        <v>282</v>
      </c>
      <c r="B23" s="97"/>
      <c r="C23" s="103" t="s">
        <v>316</v>
      </c>
      <c r="D23" s="99">
        <f>J23</f>
        <v>5000000</v>
      </c>
      <c r="E23" s="98" t="s">
        <v>222</v>
      </c>
      <c r="F23" s="98"/>
      <c r="G23" s="98" t="s">
        <v>222</v>
      </c>
      <c r="H23" s="98"/>
      <c r="I23" s="98"/>
      <c r="J23" s="99">
        <v>5000000</v>
      </c>
      <c r="K23" s="98"/>
      <c r="L23" s="37"/>
    </row>
    <row r="24" spans="1:12" ht="36.75" customHeight="1" x14ac:dyDescent="0.2">
      <c r="A24" s="96" t="s">
        <v>228</v>
      </c>
      <c r="B24" s="97">
        <v>180</v>
      </c>
      <c r="C24" s="98" t="s">
        <v>222</v>
      </c>
      <c r="D24" s="98"/>
      <c r="E24" s="98" t="s">
        <v>222</v>
      </c>
      <c r="F24" s="98"/>
      <c r="G24" s="98" t="s">
        <v>222</v>
      </c>
      <c r="H24" s="98"/>
      <c r="I24" s="98"/>
      <c r="J24" s="98"/>
      <c r="K24" s="98" t="s">
        <v>222</v>
      </c>
      <c r="L24" s="37"/>
    </row>
    <row r="25" spans="1:12" ht="30" customHeight="1" x14ac:dyDescent="0.2">
      <c r="A25" s="96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37"/>
    </row>
    <row r="26" spans="1:12" ht="23.25" customHeight="1" x14ac:dyDescent="0.2">
      <c r="A26" s="92" t="s">
        <v>229</v>
      </c>
      <c r="B26" s="93">
        <v>200</v>
      </c>
      <c r="C26" s="94" t="s">
        <v>222</v>
      </c>
      <c r="D26" s="95">
        <f>E26+G26+J26+K26</f>
        <v>29413100</v>
      </c>
      <c r="E26" s="95">
        <f>E27+E43+E45+E37</f>
        <v>22890200</v>
      </c>
      <c r="F26" s="95"/>
      <c r="G26" s="95">
        <f>G27+G43+G45+G34+G42</f>
        <v>1522900</v>
      </c>
      <c r="H26" s="95"/>
      <c r="I26" s="95"/>
      <c r="J26" s="95">
        <f>J27+J43+J45+J37</f>
        <v>5000000</v>
      </c>
      <c r="K26" s="94"/>
      <c r="L26" s="37"/>
    </row>
    <row r="27" spans="1:12" x14ac:dyDescent="0.2">
      <c r="A27" s="96" t="s">
        <v>230</v>
      </c>
      <c r="B27" s="181">
        <v>210</v>
      </c>
      <c r="C27" s="182"/>
      <c r="D27" s="177">
        <f>D29</f>
        <v>18706700</v>
      </c>
      <c r="E27" s="177">
        <f>E29</f>
        <v>18706700</v>
      </c>
      <c r="F27" s="179"/>
      <c r="G27" s="177"/>
      <c r="H27" s="179"/>
      <c r="I27" s="179"/>
      <c r="J27" s="177">
        <f>J29</f>
        <v>0</v>
      </c>
      <c r="K27" s="182"/>
      <c r="L27" s="37"/>
    </row>
    <row r="28" spans="1:12" x14ac:dyDescent="0.2">
      <c r="A28" s="96" t="s">
        <v>231</v>
      </c>
      <c r="B28" s="181"/>
      <c r="C28" s="182"/>
      <c r="D28" s="177"/>
      <c r="E28" s="177"/>
      <c r="F28" s="180"/>
      <c r="G28" s="177"/>
      <c r="H28" s="180"/>
      <c r="I28" s="180"/>
      <c r="J28" s="177"/>
      <c r="K28" s="182"/>
      <c r="L28" s="37"/>
    </row>
    <row r="29" spans="1:12" x14ac:dyDescent="0.2">
      <c r="A29" s="111" t="s">
        <v>12</v>
      </c>
      <c r="B29" s="181">
        <v>211</v>
      </c>
      <c r="C29" s="182"/>
      <c r="D29" s="178">
        <f>D31+D32+D33</f>
        <v>18706700</v>
      </c>
      <c r="E29" s="178">
        <f>E31+E32+E33</f>
        <v>18706700</v>
      </c>
      <c r="F29" s="183"/>
      <c r="G29" s="178"/>
      <c r="H29" s="183"/>
      <c r="I29" s="183"/>
      <c r="J29" s="178">
        <f>J31+J32+J33</f>
        <v>0</v>
      </c>
      <c r="K29" s="182"/>
      <c r="L29" s="37"/>
    </row>
    <row r="30" spans="1:12" ht="40.5" customHeight="1" x14ac:dyDescent="0.2">
      <c r="A30" s="96" t="s">
        <v>232</v>
      </c>
      <c r="B30" s="181"/>
      <c r="C30" s="182"/>
      <c r="D30" s="178"/>
      <c r="E30" s="178"/>
      <c r="F30" s="184"/>
      <c r="G30" s="178"/>
      <c r="H30" s="184"/>
      <c r="I30" s="184"/>
      <c r="J30" s="178"/>
      <c r="K30" s="182"/>
      <c r="L30" s="37"/>
    </row>
    <row r="31" spans="1:12" ht="15.75" customHeight="1" x14ac:dyDescent="0.2">
      <c r="A31" s="102"/>
      <c r="B31" s="97"/>
      <c r="C31" s="109" t="s">
        <v>329</v>
      </c>
      <c r="D31" s="99">
        <f>E31+F31+G31+H31+I31+J31</f>
        <v>14370000</v>
      </c>
      <c r="E31" s="99">
        <v>14370000</v>
      </c>
      <c r="F31" s="99"/>
      <c r="G31" s="99"/>
      <c r="H31" s="99"/>
      <c r="I31" s="99"/>
      <c r="J31" s="99">
        <v>0</v>
      </c>
      <c r="K31" s="98"/>
      <c r="L31" s="37"/>
    </row>
    <row r="32" spans="1:12" ht="15.75" customHeight="1" x14ac:dyDescent="0.2">
      <c r="A32" s="102"/>
      <c r="B32" s="97"/>
      <c r="C32" s="109" t="s">
        <v>330</v>
      </c>
      <c r="D32" s="99">
        <f>E32</f>
        <v>0</v>
      </c>
      <c r="E32" s="99">
        <v>0</v>
      </c>
      <c r="F32" s="99"/>
      <c r="G32" s="99"/>
      <c r="H32" s="99"/>
      <c r="I32" s="99"/>
      <c r="J32" s="99"/>
      <c r="K32" s="98"/>
      <c r="L32" s="37"/>
    </row>
    <row r="33" spans="1:12" x14ac:dyDescent="0.2">
      <c r="A33" s="102"/>
      <c r="B33" s="97"/>
      <c r="C33" s="109" t="s">
        <v>331</v>
      </c>
      <c r="D33" s="99">
        <f>E33+F33+G33+H33+I33+J33</f>
        <v>4336700</v>
      </c>
      <c r="E33" s="99">
        <v>4336700</v>
      </c>
      <c r="F33" s="99"/>
      <c r="G33" s="99"/>
      <c r="H33" s="99"/>
      <c r="I33" s="99"/>
      <c r="J33" s="99">
        <v>0</v>
      </c>
      <c r="K33" s="98"/>
      <c r="L33" s="37"/>
    </row>
    <row r="34" spans="1:12" ht="27" x14ac:dyDescent="0.2">
      <c r="A34" s="114" t="s">
        <v>233</v>
      </c>
      <c r="B34" s="115">
        <v>220</v>
      </c>
      <c r="C34" s="101"/>
      <c r="D34" s="100">
        <f>D36</f>
        <v>1507800</v>
      </c>
      <c r="E34" s="100"/>
      <c r="F34" s="100"/>
      <c r="G34" s="100">
        <f>G36</f>
        <v>1507800</v>
      </c>
      <c r="H34" s="100"/>
      <c r="I34" s="100"/>
      <c r="J34" s="117"/>
      <c r="K34" s="101"/>
      <c r="L34" s="37"/>
    </row>
    <row r="35" spans="1:12" x14ac:dyDescent="0.2">
      <c r="A35" s="111" t="s">
        <v>12</v>
      </c>
      <c r="B35" s="97"/>
      <c r="C35" s="98"/>
      <c r="D35" s="99"/>
      <c r="E35" s="99"/>
      <c r="F35" s="99"/>
      <c r="G35" s="99"/>
      <c r="H35" s="99"/>
      <c r="I35" s="99"/>
      <c r="J35" s="118"/>
      <c r="K35" s="98"/>
      <c r="L35" s="37"/>
    </row>
    <row r="36" spans="1:12" x14ac:dyDescent="0.2">
      <c r="A36" s="102"/>
      <c r="B36" s="97"/>
      <c r="C36" s="109" t="s">
        <v>332</v>
      </c>
      <c r="D36" s="99">
        <f>G36</f>
        <v>1507800</v>
      </c>
      <c r="E36" s="99"/>
      <c r="F36" s="99"/>
      <c r="G36" s="99">
        <v>1507800</v>
      </c>
      <c r="H36" s="99"/>
      <c r="I36" s="99"/>
      <c r="J36" s="118"/>
      <c r="K36" s="98"/>
      <c r="L36" s="124"/>
    </row>
    <row r="37" spans="1:12" ht="27" x14ac:dyDescent="0.2">
      <c r="A37" s="114" t="s">
        <v>234</v>
      </c>
      <c r="B37" s="97">
        <v>230</v>
      </c>
      <c r="C37" s="98"/>
      <c r="D37" s="100">
        <f>D39+D40</f>
        <v>250000</v>
      </c>
      <c r="E37" s="100">
        <f>E39+E40</f>
        <v>250000</v>
      </c>
      <c r="F37" s="100"/>
      <c r="G37" s="117"/>
      <c r="H37" s="117"/>
      <c r="I37" s="117"/>
      <c r="J37" s="117">
        <f>J40</f>
        <v>0</v>
      </c>
      <c r="K37" s="98"/>
      <c r="L37" s="124"/>
    </row>
    <row r="38" spans="1:12" x14ac:dyDescent="0.2">
      <c r="A38" s="96" t="s">
        <v>12</v>
      </c>
      <c r="B38" s="97"/>
      <c r="C38" s="98"/>
      <c r="D38" s="118"/>
      <c r="E38" s="118"/>
      <c r="F38" s="118"/>
      <c r="G38" s="118"/>
      <c r="H38" s="118"/>
      <c r="I38" s="118"/>
      <c r="J38" s="118"/>
      <c r="K38" s="98"/>
      <c r="L38" s="37"/>
    </row>
    <row r="39" spans="1:12" x14ac:dyDescent="0.2">
      <c r="A39" s="106"/>
      <c r="B39" s="97"/>
      <c r="C39" s="109" t="s">
        <v>334</v>
      </c>
      <c r="D39" s="99">
        <f>E39+G39+J39+K39</f>
        <v>250000</v>
      </c>
      <c r="E39" s="99">
        <v>250000</v>
      </c>
      <c r="F39" s="99"/>
      <c r="G39" s="118"/>
      <c r="H39" s="118"/>
      <c r="I39" s="118"/>
      <c r="J39" s="118"/>
      <c r="K39" s="98"/>
      <c r="L39" s="37"/>
    </row>
    <row r="40" spans="1:12" x14ac:dyDescent="0.2">
      <c r="A40" s="102"/>
      <c r="B40" s="97"/>
      <c r="C40" s="109" t="s">
        <v>335</v>
      </c>
      <c r="D40" s="99">
        <f t="shared" ref="D40" si="2">E40+G40+J40+K40</f>
        <v>0</v>
      </c>
      <c r="E40" s="99">
        <v>0</v>
      </c>
      <c r="F40" s="99"/>
      <c r="G40" s="99"/>
      <c r="H40" s="99"/>
      <c r="I40" s="99"/>
      <c r="J40" s="99">
        <v>0</v>
      </c>
      <c r="K40" s="98"/>
      <c r="L40" s="37"/>
    </row>
    <row r="41" spans="1:12" ht="25.5" x14ac:dyDescent="0.2">
      <c r="A41" s="111" t="s">
        <v>235</v>
      </c>
      <c r="B41" s="97">
        <v>240</v>
      </c>
      <c r="C41" s="98"/>
      <c r="D41" s="118"/>
      <c r="E41" s="118"/>
      <c r="F41" s="118"/>
      <c r="G41" s="118"/>
      <c r="H41" s="118"/>
      <c r="I41" s="118"/>
      <c r="J41" s="118"/>
      <c r="K41" s="98"/>
      <c r="L41" s="37"/>
    </row>
    <row r="42" spans="1:12" ht="26.25" customHeight="1" x14ac:dyDescent="0.2">
      <c r="A42" s="96" t="s">
        <v>236</v>
      </c>
      <c r="B42" s="97">
        <v>250</v>
      </c>
      <c r="C42" s="109" t="s">
        <v>336</v>
      </c>
      <c r="D42" s="99">
        <f>G42</f>
        <v>15100</v>
      </c>
      <c r="E42" s="118"/>
      <c r="F42" s="118"/>
      <c r="G42" s="99">
        <v>15100</v>
      </c>
      <c r="H42" s="99"/>
      <c r="I42" s="99"/>
      <c r="J42" s="118"/>
      <c r="K42" s="98"/>
      <c r="L42" s="37"/>
    </row>
    <row r="43" spans="1:12" ht="27" x14ac:dyDescent="0.2">
      <c r="A43" s="119" t="s">
        <v>237</v>
      </c>
      <c r="B43" s="97">
        <v>260</v>
      </c>
      <c r="C43" s="98" t="s">
        <v>222</v>
      </c>
      <c r="D43" s="100">
        <f>SUM(E43:K43)</f>
        <v>8933500</v>
      </c>
      <c r="E43" s="100">
        <f>SUM(E44:E44)</f>
        <v>3933500</v>
      </c>
      <c r="F43" s="100"/>
      <c r="G43" s="100">
        <f>SUM(G44:G44)</f>
        <v>0</v>
      </c>
      <c r="H43" s="100"/>
      <c r="I43" s="100"/>
      <c r="J43" s="100">
        <f>SUM(J44:J44)</f>
        <v>5000000</v>
      </c>
      <c r="K43" s="98"/>
      <c r="L43" s="37"/>
    </row>
    <row r="44" spans="1:12" ht="27" customHeight="1" x14ac:dyDescent="0.2">
      <c r="A44" s="106"/>
      <c r="B44" s="97"/>
      <c r="C44" s="109" t="s">
        <v>336</v>
      </c>
      <c r="D44" s="99">
        <f>E44</f>
        <v>3933500</v>
      </c>
      <c r="E44" s="99">
        <v>3933500</v>
      </c>
      <c r="F44" s="99"/>
      <c r="G44" s="118"/>
      <c r="H44" s="118"/>
      <c r="I44" s="118"/>
      <c r="J44" s="131">
        <v>5000000</v>
      </c>
      <c r="K44" s="98"/>
      <c r="L44" s="37"/>
    </row>
    <row r="45" spans="1:12" ht="25.5" customHeight="1" x14ac:dyDescent="0.2">
      <c r="A45" s="114" t="s">
        <v>238</v>
      </c>
      <c r="B45" s="97">
        <v>300</v>
      </c>
      <c r="C45" s="98" t="s">
        <v>222</v>
      </c>
      <c r="D45" s="100"/>
      <c r="E45" s="100"/>
      <c r="F45" s="100"/>
      <c r="G45" s="100"/>
      <c r="H45" s="100"/>
      <c r="I45" s="100"/>
      <c r="J45" s="100"/>
      <c r="K45" s="98"/>
      <c r="L45" s="37"/>
    </row>
    <row r="46" spans="1:12" x14ac:dyDescent="0.2">
      <c r="A46" s="96" t="s">
        <v>239</v>
      </c>
      <c r="B46" s="97">
        <v>310</v>
      </c>
      <c r="C46" s="98"/>
      <c r="D46" s="99"/>
      <c r="E46" s="99"/>
      <c r="F46" s="99"/>
      <c r="G46" s="99"/>
      <c r="H46" s="99"/>
      <c r="I46" s="99"/>
      <c r="J46" s="118"/>
      <c r="K46" s="98"/>
      <c r="L46" s="37"/>
    </row>
    <row r="47" spans="1:12" x14ac:dyDescent="0.2">
      <c r="A47" s="96" t="s">
        <v>240</v>
      </c>
      <c r="B47" s="97">
        <v>320</v>
      </c>
      <c r="C47" s="98"/>
      <c r="D47" s="99"/>
      <c r="E47" s="99"/>
      <c r="F47" s="99"/>
      <c r="G47" s="99"/>
      <c r="H47" s="99"/>
      <c r="I47" s="99"/>
      <c r="J47" s="118"/>
      <c r="K47" s="98"/>
      <c r="L47" s="37"/>
    </row>
    <row r="48" spans="1:12" x14ac:dyDescent="0.2">
      <c r="A48" s="96" t="s">
        <v>241</v>
      </c>
      <c r="B48" s="97">
        <v>400</v>
      </c>
      <c r="C48" s="98"/>
      <c r="D48" s="99"/>
      <c r="E48" s="99"/>
      <c r="F48" s="99"/>
      <c r="G48" s="99"/>
      <c r="H48" s="99"/>
      <c r="I48" s="99"/>
      <c r="J48" s="99"/>
      <c r="K48" s="98"/>
      <c r="L48" s="37"/>
    </row>
    <row r="49" spans="1:12" x14ac:dyDescent="0.2">
      <c r="A49" s="96" t="s">
        <v>242</v>
      </c>
      <c r="B49" s="97">
        <v>410</v>
      </c>
      <c r="C49" s="98"/>
      <c r="D49" s="99"/>
      <c r="E49" s="99"/>
      <c r="F49" s="99"/>
      <c r="G49" s="99"/>
      <c r="H49" s="99"/>
      <c r="I49" s="99"/>
      <c r="J49" s="99"/>
      <c r="K49" s="98"/>
      <c r="L49" s="37"/>
    </row>
    <row r="50" spans="1:12" x14ac:dyDescent="0.2">
      <c r="A50" s="96" t="s">
        <v>243</v>
      </c>
      <c r="B50" s="97">
        <v>420</v>
      </c>
      <c r="C50" s="98"/>
      <c r="D50" s="99"/>
      <c r="E50" s="99"/>
      <c r="F50" s="99"/>
      <c r="G50" s="99"/>
      <c r="H50" s="99"/>
      <c r="I50" s="99"/>
      <c r="J50" s="99"/>
      <c r="K50" s="98"/>
      <c r="L50" s="37"/>
    </row>
    <row r="51" spans="1:12" x14ac:dyDescent="0.2">
      <c r="A51" s="96" t="s">
        <v>244</v>
      </c>
      <c r="B51" s="97">
        <v>500</v>
      </c>
      <c r="C51" s="98" t="s">
        <v>222</v>
      </c>
      <c r="D51" s="99">
        <f>E51+G51+J51+K51</f>
        <v>0</v>
      </c>
      <c r="E51" s="99">
        <v>0</v>
      </c>
      <c r="F51" s="99"/>
      <c r="G51" s="99">
        <v>0</v>
      </c>
      <c r="H51" s="99"/>
      <c r="I51" s="99"/>
      <c r="J51" s="99">
        <v>0</v>
      </c>
      <c r="K51" s="98"/>
    </row>
    <row r="52" spans="1:12" x14ac:dyDescent="0.2">
      <c r="A52" s="96" t="s">
        <v>245</v>
      </c>
      <c r="B52" s="97">
        <v>600</v>
      </c>
      <c r="C52" s="98" t="s">
        <v>222</v>
      </c>
      <c r="D52" s="99">
        <f>D51+D9-D26</f>
        <v>0</v>
      </c>
      <c r="E52" s="99">
        <f>E51+E9-E26</f>
        <v>0</v>
      </c>
      <c r="F52" s="99"/>
      <c r="G52" s="99">
        <f>G51+G9-G26</f>
        <v>0</v>
      </c>
      <c r="H52" s="99"/>
      <c r="I52" s="99"/>
      <c r="J52" s="99">
        <f>J51+J9-J26</f>
        <v>0</v>
      </c>
      <c r="K52" s="98"/>
    </row>
  </sheetData>
  <mergeCells count="33">
    <mergeCell ref="B29:B30"/>
    <mergeCell ref="B27:B28"/>
    <mergeCell ref="C27:C28"/>
    <mergeCell ref="D27:D28"/>
    <mergeCell ref="E27:E28"/>
    <mergeCell ref="G27:G28"/>
    <mergeCell ref="K29:K30"/>
    <mergeCell ref="C29:C30"/>
    <mergeCell ref="D29:D30"/>
    <mergeCell ref="E29:E30"/>
    <mergeCell ref="G29:G30"/>
    <mergeCell ref="J29:J30"/>
    <mergeCell ref="F27:F28"/>
    <mergeCell ref="F29:F30"/>
    <mergeCell ref="H27:H28"/>
    <mergeCell ref="I27:I28"/>
    <mergeCell ref="H29:H30"/>
    <mergeCell ref="I29:I30"/>
    <mergeCell ref="J27:J28"/>
    <mergeCell ref="K27:K28"/>
    <mergeCell ref="A3:K3"/>
    <mergeCell ref="E6:E7"/>
    <mergeCell ref="G6:G7"/>
    <mergeCell ref="J6:K6"/>
    <mergeCell ref="A4:A7"/>
    <mergeCell ref="B4:B7"/>
    <mergeCell ref="C4:C7"/>
    <mergeCell ref="D4:K4"/>
    <mergeCell ref="D5:D7"/>
    <mergeCell ref="E5:K5"/>
    <mergeCell ref="F6:F7"/>
    <mergeCell ref="H6:H7"/>
    <mergeCell ref="I6:I7"/>
  </mergeCells>
  <pageMargins left="0.27" right="0.19685039370078741" top="0.43307086614173229" bottom="0.35433070866141736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SheetLayoutView="100" workbookViewId="0">
      <selection activeCell="A3" sqref="A3:K3"/>
    </sheetView>
  </sheetViews>
  <sheetFormatPr defaultRowHeight="12.75" x14ac:dyDescent="0.2"/>
  <cols>
    <col min="1" max="1" width="29.85546875" customWidth="1"/>
    <col min="2" max="2" width="11.28515625" customWidth="1"/>
    <col min="3" max="3" width="23.140625" customWidth="1"/>
    <col min="4" max="4" width="15" customWidth="1"/>
    <col min="5" max="5" width="18.7109375" customWidth="1"/>
    <col min="6" max="6" width="18.140625" customWidth="1"/>
    <col min="7" max="7" width="17" customWidth="1"/>
    <col min="8" max="9" width="8.7109375" customWidth="1"/>
    <col min="10" max="10" width="12.7109375" customWidth="1"/>
    <col min="11" max="12" width="12.28515625" customWidth="1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68" t="s">
        <v>215</v>
      </c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6" customFormat="1" ht="103.9" customHeight="1" x14ac:dyDescent="0.2">
      <c r="A3" s="170" t="s">
        <v>351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20"/>
    </row>
    <row r="4" spans="1:12" s="36" customFormat="1" ht="15" customHeight="1" x14ac:dyDescent="0.2">
      <c r="A4" s="171" t="s">
        <v>23</v>
      </c>
      <c r="B4" s="171" t="s">
        <v>216</v>
      </c>
      <c r="C4" s="171" t="s">
        <v>313</v>
      </c>
      <c r="D4" s="171" t="s">
        <v>217</v>
      </c>
      <c r="E4" s="171"/>
      <c r="F4" s="171"/>
      <c r="G4" s="171"/>
      <c r="H4" s="171"/>
      <c r="I4" s="171"/>
      <c r="J4" s="171"/>
      <c r="K4" s="171"/>
      <c r="L4" s="37"/>
    </row>
    <row r="5" spans="1:12" s="36" customFormat="1" x14ac:dyDescent="0.2">
      <c r="A5" s="171"/>
      <c r="B5" s="171"/>
      <c r="C5" s="171"/>
      <c r="D5" s="171" t="s">
        <v>218</v>
      </c>
      <c r="E5" s="171" t="s">
        <v>10</v>
      </c>
      <c r="F5" s="171"/>
      <c r="G5" s="171"/>
      <c r="H5" s="171"/>
      <c r="I5" s="171"/>
      <c r="J5" s="171"/>
      <c r="K5" s="171"/>
      <c r="L5" s="37"/>
    </row>
    <row r="6" spans="1:12" s="36" customFormat="1" ht="75" customHeight="1" x14ac:dyDescent="0.2">
      <c r="A6" s="171"/>
      <c r="B6" s="171"/>
      <c r="C6" s="171"/>
      <c r="D6" s="171"/>
      <c r="E6" s="171" t="s">
        <v>322</v>
      </c>
      <c r="F6" s="173" t="s">
        <v>324</v>
      </c>
      <c r="G6" s="172" t="s">
        <v>325</v>
      </c>
      <c r="H6" s="175" t="s">
        <v>326</v>
      </c>
      <c r="I6" s="175" t="s">
        <v>327</v>
      </c>
      <c r="J6" s="171" t="s">
        <v>219</v>
      </c>
      <c r="K6" s="171"/>
      <c r="L6" s="37"/>
    </row>
    <row r="7" spans="1:12" s="36" customFormat="1" ht="87" customHeight="1" x14ac:dyDescent="0.2">
      <c r="A7" s="171"/>
      <c r="B7" s="171"/>
      <c r="C7" s="171"/>
      <c r="D7" s="171"/>
      <c r="E7" s="171"/>
      <c r="F7" s="174"/>
      <c r="G7" s="172"/>
      <c r="H7" s="176"/>
      <c r="I7" s="176"/>
      <c r="J7" s="121" t="s">
        <v>218</v>
      </c>
      <c r="K7" s="121" t="s">
        <v>220</v>
      </c>
      <c r="L7" s="37"/>
    </row>
    <row r="8" spans="1:12" s="36" customFormat="1" x14ac:dyDescent="0.2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2" t="s">
        <v>323</v>
      </c>
      <c r="G8" s="121">
        <v>6</v>
      </c>
      <c r="H8" s="121">
        <v>7</v>
      </c>
      <c r="I8" s="121">
        <v>8</v>
      </c>
      <c r="J8" s="121">
        <v>9</v>
      </c>
      <c r="K8" s="121">
        <v>10</v>
      </c>
      <c r="L8" s="37"/>
    </row>
    <row r="9" spans="1:12" x14ac:dyDescent="0.2">
      <c r="A9" s="92" t="s">
        <v>221</v>
      </c>
      <c r="B9" s="93">
        <v>100</v>
      </c>
      <c r="C9" s="94" t="s">
        <v>222</v>
      </c>
      <c r="D9" s="95">
        <f>E9+G9+J9+K9</f>
        <v>33825316.219999999</v>
      </c>
      <c r="E9" s="95">
        <f>E11</f>
        <v>22625800</v>
      </c>
      <c r="F9" s="95"/>
      <c r="G9" s="95">
        <f>G17</f>
        <v>6372180</v>
      </c>
      <c r="H9" s="95"/>
      <c r="I9" s="95"/>
      <c r="J9" s="95">
        <f>J10+J11+J22</f>
        <v>4827336.22</v>
      </c>
      <c r="K9" s="94"/>
      <c r="L9" s="41"/>
    </row>
    <row r="10" spans="1:12" ht="25.5" x14ac:dyDescent="0.2">
      <c r="A10" s="96" t="s">
        <v>223</v>
      </c>
      <c r="B10" s="97">
        <v>100</v>
      </c>
      <c r="C10" s="98"/>
      <c r="D10" s="99">
        <f>J10</f>
        <v>0</v>
      </c>
      <c r="E10" s="99" t="s">
        <v>222</v>
      </c>
      <c r="F10" s="99"/>
      <c r="G10" s="99" t="s">
        <v>222</v>
      </c>
      <c r="H10" s="99"/>
      <c r="I10" s="99"/>
      <c r="J10" s="99"/>
      <c r="K10" s="98" t="s">
        <v>222</v>
      </c>
      <c r="L10" s="41"/>
    </row>
    <row r="11" spans="1:12" ht="30.75" customHeight="1" x14ac:dyDescent="0.2">
      <c r="A11" s="96" t="s">
        <v>224</v>
      </c>
      <c r="B11" s="97">
        <v>120</v>
      </c>
      <c r="C11" s="98"/>
      <c r="D11" s="100">
        <f>E11+J11</f>
        <v>22625800</v>
      </c>
      <c r="E11" s="100">
        <f>E12+E13+E14</f>
        <v>22625800</v>
      </c>
      <c r="F11" s="100"/>
      <c r="G11" s="101" t="s">
        <v>222</v>
      </c>
      <c r="H11" s="101"/>
      <c r="I11" s="101"/>
      <c r="J11" s="100">
        <f>J15</f>
        <v>0</v>
      </c>
      <c r="K11" s="101"/>
      <c r="L11" s="41"/>
    </row>
    <row r="12" spans="1:12" ht="24" customHeight="1" x14ac:dyDescent="0.2">
      <c r="A12" s="102" t="s">
        <v>278</v>
      </c>
      <c r="B12" s="97"/>
      <c r="C12" s="103" t="s">
        <v>314</v>
      </c>
      <c r="D12" s="99">
        <f>E12</f>
        <v>7535900</v>
      </c>
      <c r="E12" s="99">
        <v>7535900</v>
      </c>
      <c r="F12" s="99"/>
      <c r="G12" s="98"/>
      <c r="H12" s="98"/>
      <c r="I12" s="98"/>
      <c r="J12" s="98"/>
      <c r="K12" s="98"/>
      <c r="L12" s="41"/>
    </row>
    <row r="13" spans="1:12" ht="24" customHeight="1" x14ac:dyDescent="0.2">
      <c r="A13" s="102" t="s">
        <v>277</v>
      </c>
      <c r="B13" s="97"/>
      <c r="C13" s="103" t="s">
        <v>314</v>
      </c>
      <c r="D13" s="99">
        <f t="shared" ref="D13" si="0">E13</f>
        <v>14431900</v>
      </c>
      <c r="E13" s="99">
        <v>14431900</v>
      </c>
      <c r="F13" s="99"/>
      <c r="G13" s="98"/>
      <c r="H13" s="98"/>
      <c r="I13" s="98"/>
      <c r="J13" s="98"/>
      <c r="K13" s="98"/>
      <c r="L13" s="41"/>
    </row>
    <row r="14" spans="1:12" ht="24" customHeight="1" x14ac:dyDescent="0.2">
      <c r="A14" s="102" t="s">
        <v>342</v>
      </c>
      <c r="B14" s="127"/>
      <c r="C14" s="129" t="s">
        <v>314</v>
      </c>
      <c r="D14" s="128">
        <f>E14</f>
        <v>658000</v>
      </c>
      <c r="E14" s="128">
        <v>658000</v>
      </c>
      <c r="F14" s="128"/>
      <c r="G14" s="126"/>
      <c r="H14" s="126"/>
      <c r="I14" s="126"/>
      <c r="J14" s="126"/>
      <c r="K14" s="126"/>
      <c r="L14" s="41"/>
    </row>
    <row r="15" spans="1:12" ht="24" customHeight="1" x14ac:dyDescent="0.2">
      <c r="A15" s="102" t="s">
        <v>275</v>
      </c>
      <c r="B15" s="135"/>
      <c r="C15" s="137" t="s">
        <v>315</v>
      </c>
      <c r="D15" s="134"/>
      <c r="E15" s="134"/>
      <c r="F15" s="134"/>
      <c r="G15" s="136"/>
      <c r="H15" s="136"/>
      <c r="I15" s="136"/>
      <c r="J15" s="134">
        <v>0</v>
      </c>
      <c r="K15" s="136"/>
      <c r="L15" s="41"/>
    </row>
    <row r="16" spans="1:12" ht="25.5" x14ac:dyDescent="0.2">
      <c r="A16" s="96" t="s">
        <v>225</v>
      </c>
      <c r="B16" s="97">
        <v>130</v>
      </c>
      <c r="C16" s="103"/>
      <c r="D16" s="98"/>
      <c r="E16" s="98" t="s">
        <v>222</v>
      </c>
      <c r="F16" s="98"/>
      <c r="G16" s="98" t="s">
        <v>222</v>
      </c>
      <c r="H16" s="98"/>
      <c r="I16" s="98"/>
      <c r="J16" s="98"/>
      <c r="K16" s="98" t="s">
        <v>222</v>
      </c>
      <c r="L16" s="41"/>
    </row>
    <row r="17" spans="1:12" ht="26.25" customHeight="1" x14ac:dyDescent="0.2">
      <c r="A17" s="96" t="s">
        <v>226</v>
      </c>
      <c r="B17" s="97">
        <v>150</v>
      </c>
      <c r="C17" s="103"/>
      <c r="D17" s="100">
        <f t="shared" ref="D17:D21" si="1">G17</f>
        <v>6372180</v>
      </c>
      <c r="E17" s="101" t="s">
        <v>222</v>
      </c>
      <c r="F17" s="101"/>
      <c r="G17" s="100">
        <f>G19+G21+G18</f>
        <v>6372180</v>
      </c>
      <c r="H17" s="100"/>
      <c r="I17" s="100"/>
      <c r="J17" s="98" t="s">
        <v>222</v>
      </c>
      <c r="K17" s="98" t="s">
        <v>222</v>
      </c>
      <c r="L17" s="41"/>
    </row>
    <row r="18" spans="1:12" ht="18" customHeight="1" x14ac:dyDescent="0.2">
      <c r="A18" s="102" t="s">
        <v>341</v>
      </c>
      <c r="B18" s="127"/>
      <c r="C18" s="129" t="s">
        <v>318</v>
      </c>
      <c r="D18" s="128">
        <f>G18</f>
        <v>4774280</v>
      </c>
      <c r="E18" s="101"/>
      <c r="F18" s="101"/>
      <c r="G18" s="128">
        <v>4774280</v>
      </c>
      <c r="H18" s="125"/>
      <c r="I18" s="125"/>
      <c r="J18" s="126"/>
      <c r="K18" s="126"/>
      <c r="L18" s="41"/>
    </row>
    <row r="19" spans="1:12" ht="18" customHeight="1" x14ac:dyDescent="0.2">
      <c r="A19" s="102" t="s">
        <v>319</v>
      </c>
      <c r="B19" s="97"/>
      <c r="C19" s="103" t="s">
        <v>318</v>
      </c>
      <c r="D19" s="99">
        <f t="shared" si="1"/>
        <v>75000</v>
      </c>
      <c r="E19" s="98" t="s">
        <v>222</v>
      </c>
      <c r="F19" s="98"/>
      <c r="G19" s="99">
        <v>75000</v>
      </c>
      <c r="H19" s="99"/>
      <c r="I19" s="99"/>
      <c r="J19" s="98" t="s">
        <v>222</v>
      </c>
      <c r="K19" s="98"/>
      <c r="L19" s="41"/>
    </row>
    <row r="20" spans="1:12" ht="24" hidden="1" customHeight="1" x14ac:dyDescent="0.2">
      <c r="A20" s="96"/>
      <c r="B20" s="97"/>
      <c r="C20" s="103" t="s">
        <v>306</v>
      </c>
      <c r="D20" s="99">
        <f t="shared" si="1"/>
        <v>0</v>
      </c>
      <c r="E20" s="98" t="s">
        <v>222</v>
      </c>
      <c r="F20" s="98"/>
      <c r="G20" s="99">
        <v>0</v>
      </c>
      <c r="H20" s="99"/>
      <c r="I20" s="99"/>
      <c r="J20" s="98" t="s">
        <v>222</v>
      </c>
      <c r="K20" s="98"/>
      <c r="L20" s="41"/>
    </row>
    <row r="21" spans="1:12" ht="15.75" customHeight="1" x14ac:dyDescent="0.2">
      <c r="A21" s="102" t="s">
        <v>321</v>
      </c>
      <c r="B21" s="97"/>
      <c r="C21" s="103" t="s">
        <v>317</v>
      </c>
      <c r="D21" s="99">
        <f t="shared" si="1"/>
        <v>1522900</v>
      </c>
      <c r="E21" s="99" t="s">
        <v>222</v>
      </c>
      <c r="F21" s="99"/>
      <c r="G21" s="99">
        <v>1522900</v>
      </c>
      <c r="H21" s="99"/>
      <c r="I21" s="99"/>
      <c r="J21" s="98" t="s">
        <v>222</v>
      </c>
      <c r="K21" s="98"/>
      <c r="L21" s="41"/>
    </row>
    <row r="22" spans="1:12" ht="18" customHeight="1" x14ac:dyDescent="0.2">
      <c r="A22" s="96" t="s">
        <v>227</v>
      </c>
      <c r="B22" s="97">
        <v>160</v>
      </c>
      <c r="C22" s="103"/>
      <c r="D22" s="104">
        <f>J22</f>
        <v>4827336.22</v>
      </c>
      <c r="E22" s="105" t="s">
        <v>222</v>
      </c>
      <c r="F22" s="105"/>
      <c r="G22" s="105" t="s">
        <v>222</v>
      </c>
      <c r="H22" s="105"/>
      <c r="I22" s="105"/>
      <c r="J22" s="104">
        <f>J23</f>
        <v>4827336.22</v>
      </c>
      <c r="K22" s="98"/>
      <c r="L22" s="69"/>
    </row>
    <row r="23" spans="1:12" ht="26.25" customHeight="1" x14ac:dyDescent="0.2">
      <c r="A23" s="106" t="s">
        <v>282</v>
      </c>
      <c r="B23" s="97"/>
      <c r="C23" s="103" t="s">
        <v>316</v>
      </c>
      <c r="D23" s="99">
        <f>J23</f>
        <v>4827336.22</v>
      </c>
      <c r="E23" s="98" t="s">
        <v>222</v>
      </c>
      <c r="F23" s="98"/>
      <c r="G23" s="98" t="s">
        <v>222</v>
      </c>
      <c r="H23" s="98"/>
      <c r="I23" s="98"/>
      <c r="J23" s="99">
        <v>4827336.22</v>
      </c>
      <c r="K23" s="98"/>
      <c r="L23" s="69"/>
    </row>
    <row r="24" spans="1:12" ht="35.25" customHeight="1" x14ac:dyDescent="0.2">
      <c r="A24" s="96" t="s">
        <v>228</v>
      </c>
      <c r="B24" s="97">
        <v>180</v>
      </c>
      <c r="C24" s="103" t="s">
        <v>222</v>
      </c>
      <c r="D24" s="98"/>
      <c r="E24" s="98" t="s">
        <v>222</v>
      </c>
      <c r="F24" s="98"/>
      <c r="G24" s="98" t="s">
        <v>222</v>
      </c>
      <c r="H24" s="98"/>
      <c r="I24" s="98"/>
      <c r="J24" s="98"/>
      <c r="K24" s="98" t="s">
        <v>222</v>
      </c>
      <c r="L24" s="41"/>
    </row>
    <row r="25" spans="1:12" x14ac:dyDescent="0.2">
      <c r="A25" s="96"/>
      <c r="B25" s="97"/>
      <c r="C25" s="103"/>
      <c r="D25" s="98"/>
      <c r="E25" s="98"/>
      <c r="F25" s="98"/>
      <c r="G25" s="98"/>
      <c r="H25" s="98"/>
      <c r="I25" s="98"/>
      <c r="J25" s="98"/>
      <c r="K25" s="98"/>
      <c r="L25" s="41"/>
    </row>
    <row r="26" spans="1:12" x14ac:dyDescent="0.2">
      <c r="A26" s="92" t="s">
        <v>229</v>
      </c>
      <c r="B26" s="93">
        <v>200</v>
      </c>
      <c r="C26" s="107" t="s">
        <v>222</v>
      </c>
      <c r="D26" s="95">
        <f>E26+G26+J26+K26</f>
        <v>34142374.099999994</v>
      </c>
      <c r="E26" s="95">
        <f>E27+E42+E45+E37</f>
        <v>22703970.059999999</v>
      </c>
      <c r="F26" s="95"/>
      <c r="G26" s="95">
        <f>G27+G42+G45+G34+G41</f>
        <v>6438404.04</v>
      </c>
      <c r="H26" s="95"/>
      <c r="I26" s="95"/>
      <c r="J26" s="95">
        <f>J27+J42+J45+J37</f>
        <v>5000000</v>
      </c>
      <c r="K26" s="94"/>
      <c r="L26" s="41"/>
    </row>
    <row r="27" spans="1:12" ht="21.75" customHeight="1" x14ac:dyDescent="0.2">
      <c r="A27" s="96" t="s">
        <v>343</v>
      </c>
      <c r="B27" s="181">
        <v>210</v>
      </c>
      <c r="C27" s="185"/>
      <c r="D27" s="177">
        <f>D29</f>
        <v>19206500</v>
      </c>
      <c r="E27" s="177">
        <f>E29</f>
        <v>19206500</v>
      </c>
      <c r="F27" s="179"/>
      <c r="G27" s="177"/>
      <c r="H27" s="179"/>
      <c r="I27" s="179"/>
      <c r="J27" s="177">
        <f>J29</f>
        <v>0</v>
      </c>
      <c r="K27" s="182"/>
      <c r="L27" s="41"/>
    </row>
    <row r="28" spans="1:12" x14ac:dyDescent="0.2">
      <c r="A28" s="96" t="s">
        <v>231</v>
      </c>
      <c r="B28" s="181"/>
      <c r="C28" s="185"/>
      <c r="D28" s="177"/>
      <c r="E28" s="177"/>
      <c r="F28" s="180"/>
      <c r="G28" s="177"/>
      <c r="H28" s="180"/>
      <c r="I28" s="180"/>
      <c r="J28" s="177"/>
      <c r="K28" s="182"/>
      <c r="L28" s="41"/>
    </row>
    <row r="29" spans="1:12" x14ac:dyDescent="0.2">
      <c r="A29" s="111" t="s">
        <v>12</v>
      </c>
      <c r="B29" s="181">
        <v>211</v>
      </c>
      <c r="C29" s="185"/>
      <c r="D29" s="178">
        <f>E29+J29</f>
        <v>19206500</v>
      </c>
      <c r="E29" s="178">
        <f>E31+E32+E33</f>
        <v>19206500</v>
      </c>
      <c r="F29" s="183"/>
      <c r="G29" s="178"/>
      <c r="H29" s="183"/>
      <c r="I29" s="183"/>
      <c r="J29" s="178">
        <f>J31+J32+J33</f>
        <v>0</v>
      </c>
      <c r="K29" s="182"/>
      <c r="L29" s="41"/>
    </row>
    <row r="30" spans="1:12" ht="25.5" x14ac:dyDescent="0.2">
      <c r="A30" s="96" t="s">
        <v>232</v>
      </c>
      <c r="B30" s="181"/>
      <c r="C30" s="185"/>
      <c r="D30" s="178"/>
      <c r="E30" s="178"/>
      <c r="F30" s="184"/>
      <c r="G30" s="178"/>
      <c r="H30" s="184"/>
      <c r="I30" s="184"/>
      <c r="J30" s="178"/>
      <c r="K30" s="182"/>
      <c r="L30" s="41"/>
    </row>
    <row r="31" spans="1:12" ht="12.75" customHeight="1" x14ac:dyDescent="0.2">
      <c r="A31" s="96"/>
      <c r="B31" s="108"/>
      <c r="C31" s="109" t="s">
        <v>329</v>
      </c>
      <c r="D31" s="112">
        <f>E31+F31+G31+H31+I31+J31</f>
        <v>14751600</v>
      </c>
      <c r="E31" s="112">
        <v>14751600</v>
      </c>
      <c r="F31" s="113"/>
      <c r="G31" s="112"/>
      <c r="H31" s="113"/>
      <c r="I31" s="113"/>
      <c r="J31" s="112">
        <v>0</v>
      </c>
      <c r="K31" s="110"/>
      <c r="L31" s="41"/>
    </row>
    <row r="32" spans="1:12" ht="12" customHeight="1" x14ac:dyDescent="0.2">
      <c r="A32" s="96"/>
      <c r="B32" s="108"/>
      <c r="C32" s="109" t="s">
        <v>330</v>
      </c>
      <c r="D32" s="112">
        <f>E32+F32+G32+H32+I32+J32</f>
        <v>600</v>
      </c>
      <c r="E32" s="112">
        <v>600</v>
      </c>
      <c r="F32" s="113"/>
      <c r="G32" s="112"/>
      <c r="H32" s="113"/>
      <c r="I32" s="113"/>
      <c r="J32" s="112"/>
      <c r="K32" s="110"/>
      <c r="L32" s="41"/>
    </row>
    <row r="33" spans="1:12" ht="11.25" customHeight="1" x14ac:dyDescent="0.2">
      <c r="A33" s="96"/>
      <c r="B33" s="108"/>
      <c r="C33" s="109" t="s">
        <v>331</v>
      </c>
      <c r="D33" s="112">
        <f>E33+F33+G33+H33+I33+J33</f>
        <v>4454300</v>
      </c>
      <c r="E33" s="112">
        <v>4454300</v>
      </c>
      <c r="F33" s="113"/>
      <c r="G33" s="112"/>
      <c r="H33" s="113"/>
      <c r="I33" s="113"/>
      <c r="J33" s="112">
        <v>0</v>
      </c>
      <c r="K33" s="110"/>
      <c r="L33" s="41"/>
    </row>
    <row r="34" spans="1:12" ht="27" x14ac:dyDescent="0.2">
      <c r="A34" s="114" t="s">
        <v>233</v>
      </c>
      <c r="B34" s="115">
        <v>220</v>
      </c>
      <c r="C34" s="116"/>
      <c r="D34" s="100">
        <f>D36</f>
        <v>1509024.04</v>
      </c>
      <c r="E34" s="100"/>
      <c r="F34" s="100"/>
      <c r="G34" s="100">
        <f>G36</f>
        <v>1509024.04</v>
      </c>
      <c r="H34" s="100"/>
      <c r="I34" s="100"/>
      <c r="J34" s="117"/>
      <c r="K34" s="101"/>
      <c r="L34" s="41"/>
    </row>
    <row r="35" spans="1:12" x14ac:dyDescent="0.2">
      <c r="A35" s="111" t="s">
        <v>12</v>
      </c>
      <c r="B35" s="97"/>
      <c r="C35" s="103"/>
      <c r="D35" s="99"/>
      <c r="E35" s="99"/>
      <c r="F35" s="99"/>
      <c r="G35" s="99"/>
      <c r="H35" s="99"/>
      <c r="I35" s="99"/>
      <c r="J35" s="118"/>
      <c r="K35" s="98"/>
      <c r="L35" s="41"/>
    </row>
    <row r="36" spans="1:12" x14ac:dyDescent="0.2">
      <c r="A36" s="102"/>
      <c r="B36" s="97"/>
      <c r="C36" s="109" t="s">
        <v>332</v>
      </c>
      <c r="D36" s="99">
        <f>G36</f>
        <v>1509024.04</v>
      </c>
      <c r="E36" s="99"/>
      <c r="F36" s="99"/>
      <c r="G36" s="99">
        <v>1509024.04</v>
      </c>
      <c r="H36" s="99"/>
      <c r="I36" s="99"/>
      <c r="J36" s="118"/>
      <c r="K36" s="98"/>
      <c r="L36" s="41"/>
    </row>
    <row r="37" spans="1:12" ht="27" x14ac:dyDescent="0.2">
      <c r="A37" s="114" t="s">
        <v>234</v>
      </c>
      <c r="B37" s="97">
        <v>230</v>
      </c>
      <c r="C37" s="109" t="s">
        <v>333</v>
      </c>
      <c r="D37" s="100">
        <f>D38+D39</f>
        <v>214900</v>
      </c>
      <c r="E37" s="100">
        <f>E38+E39</f>
        <v>214900</v>
      </c>
      <c r="F37" s="100"/>
      <c r="G37" s="117"/>
      <c r="H37" s="117"/>
      <c r="I37" s="117"/>
      <c r="J37" s="117">
        <f>J39</f>
        <v>0</v>
      </c>
      <c r="K37" s="98"/>
      <c r="L37" s="41"/>
    </row>
    <row r="38" spans="1:12" x14ac:dyDescent="0.2">
      <c r="A38" s="96" t="s">
        <v>12</v>
      </c>
      <c r="B38" s="97"/>
      <c r="C38" s="109" t="s">
        <v>334</v>
      </c>
      <c r="D38" s="112">
        <f>E38</f>
        <v>209870.25</v>
      </c>
      <c r="E38" s="112">
        <v>209870.25</v>
      </c>
      <c r="F38" s="118"/>
      <c r="G38" s="118"/>
      <c r="H38" s="118"/>
      <c r="I38" s="118"/>
      <c r="J38" s="118"/>
      <c r="K38" s="98"/>
      <c r="L38" s="41"/>
    </row>
    <row r="39" spans="1:12" x14ac:dyDescent="0.2">
      <c r="A39" s="106"/>
      <c r="B39" s="97"/>
      <c r="C39" s="109" t="s">
        <v>335</v>
      </c>
      <c r="D39" s="99">
        <f>E39+G39+J39+K39</f>
        <v>5029.75</v>
      </c>
      <c r="E39" s="99">
        <v>5029.75</v>
      </c>
      <c r="F39" s="99"/>
      <c r="G39" s="118"/>
      <c r="H39" s="118"/>
      <c r="I39" s="118"/>
      <c r="J39" s="118">
        <v>0</v>
      </c>
      <c r="K39" s="98"/>
      <c r="L39" s="41"/>
    </row>
    <row r="40" spans="1:12" ht="24.75" customHeight="1" x14ac:dyDescent="0.2">
      <c r="A40" s="111" t="s">
        <v>235</v>
      </c>
      <c r="B40" s="97">
        <v>240</v>
      </c>
      <c r="C40" s="103"/>
      <c r="D40" s="118"/>
      <c r="E40" s="118"/>
      <c r="F40" s="118"/>
      <c r="G40" s="118"/>
      <c r="H40" s="118"/>
      <c r="I40" s="118"/>
      <c r="J40" s="118"/>
      <c r="K40" s="98"/>
      <c r="L40" s="41"/>
    </row>
    <row r="41" spans="1:12" ht="31.5" customHeight="1" x14ac:dyDescent="0.2">
      <c r="A41" s="96" t="s">
        <v>236</v>
      </c>
      <c r="B41" s="97">
        <v>250</v>
      </c>
      <c r="C41" s="109" t="s">
        <v>336</v>
      </c>
      <c r="D41" s="99">
        <f>G41</f>
        <v>15100</v>
      </c>
      <c r="E41" s="118"/>
      <c r="F41" s="118"/>
      <c r="G41" s="99">
        <v>15100</v>
      </c>
      <c r="H41" s="99"/>
      <c r="I41" s="99"/>
      <c r="J41" s="118"/>
      <c r="K41" s="98"/>
      <c r="L41" s="41"/>
    </row>
    <row r="42" spans="1:12" ht="30" customHeight="1" x14ac:dyDescent="0.2">
      <c r="A42" s="119" t="s">
        <v>237</v>
      </c>
      <c r="B42" s="97">
        <v>260</v>
      </c>
      <c r="C42" s="103" t="s">
        <v>222</v>
      </c>
      <c r="D42" s="100">
        <f>SUM(E42:K42)</f>
        <v>13196850.060000001</v>
      </c>
      <c r="E42" s="100">
        <f>E43+E44</f>
        <v>3282570.06</v>
      </c>
      <c r="F42" s="100"/>
      <c r="G42" s="100">
        <f>G43+G44</f>
        <v>4914280</v>
      </c>
      <c r="H42" s="100"/>
      <c r="I42" s="100"/>
      <c r="J42" s="100">
        <f>J44</f>
        <v>5000000</v>
      </c>
      <c r="K42" s="98"/>
      <c r="L42" s="41"/>
    </row>
    <row r="43" spans="1:12" x14ac:dyDescent="0.2">
      <c r="A43" s="106" t="s">
        <v>320</v>
      </c>
      <c r="B43" s="97"/>
      <c r="C43" s="109" t="s">
        <v>344</v>
      </c>
      <c r="D43" s="99">
        <f>E43+F43+G43+H43+I43+J43</f>
        <v>3777780</v>
      </c>
      <c r="E43" s="99">
        <v>0</v>
      </c>
      <c r="F43" s="99"/>
      <c r="G43" s="112">
        <v>3777780</v>
      </c>
      <c r="H43" s="118"/>
      <c r="I43" s="118"/>
      <c r="J43" s="112"/>
      <c r="K43" s="98"/>
      <c r="L43" s="41"/>
    </row>
    <row r="44" spans="1:12" x14ac:dyDescent="0.2">
      <c r="A44" s="106" t="s">
        <v>320</v>
      </c>
      <c r="B44" s="127"/>
      <c r="C44" s="129" t="s">
        <v>336</v>
      </c>
      <c r="D44" s="132">
        <f>E44+J44</f>
        <v>8282570.0600000005</v>
      </c>
      <c r="E44" s="132">
        <v>3282570.06</v>
      </c>
      <c r="F44" s="128"/>
      <c r="G44" s="128">
        <v>1136500</v>
      </c>
      <c r="H44" s="118"/>
      <c r="I44" s="118"/>
      <c r="J44" s="128">
        <v>5000000</v>
      </c>
      <c r="K44" s="126"/>
      <c r="L44" s="41"/>
    </row>
    <row r="45" spans="1:12" ht="26.25" customHeight="1" x14ac:dyDescent="0.2">
      <c r="A45" s="114" t="s">
        <v>238</v>
      </c>
      <c r="B45" s="97">
        <v>300</v>
      </c>
      <c r="C45" s="103" t="s">
        <v>222</v>
      </c>
      <c r="D45" s="100"/>
      <c r="E45" s="100"/>
      <c r="F45" s="100"/>
      <c r="G45" s="100"/>
      <c r="H45" s="100"/>
      <c r="I45" s="100"/>
      <c r="J45" s="100"/>
      <c r="K45" s="98"/>
      <c r="L45" s="41"/>
    </row>
    <row r="46" spans="1:12" ht="25.5" x14ac:dyDescent="0.2">
      <c r="A46" s="96" t="s">
        <v>239</v>
      </c>
      <c r="B46" s="97">
        <v>310</v>
      </c>
      <c r="C46" s="103"/>
      <c r="D46" s="99"/>
      <c r="E46" s="99"/>
      <c r="F46" s="99"/>
      <c r="G46" s="99"/>
      <c r="H46" s="99"/>
      <c r="I46" s="99"/>
      <c r="J46" s="118"/>
      <c r="K46" s="98"/>
      <c r="L46" s="41"/>
    </row>
    <row r="47" spans="1:12" x14ac:dyDescent="0.2">
      <c r="A47" s="96" t="s">
        <v>240</v>
      </c>
      <c r="B47" s="97">
        <v>320</v>
      </c>
      <c r="C47" s="103"/>
      <c r="D47" s="99"/>
      <c r="E47" s="99"/>
      <c r="F47" s="99"/>
      <c r="G47" s="99"/>
      <c r="H47" s="99"/>
      <c r="I47" s="99"/>
      <c r="J47" s="118"/>
      <c r="K47" s="98"/>
      <c r="L47" s="41"/>
    </row>
    <row r="48" spans="1:12" ht="27" customHeight="1" x14ac:dyDescent="0.2">
      <c r="A48" s="96" t="s">
        <v>241</v>
      </c>
      <c r="B48" s="97">
        <v>400</v>
      </c>
      <c r="C48" s="103"/>
      <c r="D48" s="99"/>
      <c r="E48" s="99"/>
      <c r="F48" s="99"/>
      <c r="G48" s="99"/>
      <c r="H48" s="99"/>
      <c r="I48" s="99"/>
      <c r="J48" s="99"/>
      <c r="K48" s="98"/>
      <c r="L48" s="41"/>
    </row>
    <row r="49" spans="1:11" ht="25.5" x14ac:dyDescent="0.2">
      <c r="A49" s="96" t="s">
        <v>242</v>
      </c>
      <c r="B49" s="97">
        <v>410</v>
      </c>
      <c r="C49" s="103"/>
      <c r="D49" s="99"/>
      <c r="E49" s="99"/>
      <c r="F49" s="99"/>
      <c r="G49" s="99"/>
      <c r="H49" s="99"/>
      <c r="I49" s="99"/>
      <c r="J49" s="99"/>
      <c r="K49" s="98"/>
    </row>
    <row r="50" spans="1:11" x14ac:dyDescent="0.2">
      <c r="A50" s="96" t="s">
        <v>243</v>
      </c>
      <c r="B50" s="97">
        <v>420</v>
      </c>
      <c r="C50" s="103"/>
      <c r="D50" s="99"/>
      <c r="E50" s="99"/>
      <c r="F50" s="99"/>
      <c r="G50" s="99"/>
      <c r="H50" s="99"/>
      <c r="I50" s="99"/>
      <c r="J50" s="99"/>
      <c r="K50" s="98"/>
    </row>
    <row r="51" spans="1:11" x14ac:dyDescent="0.2">
      <c r="A51" s="96" t="s">
        <v>244</v>
      </c>
      <c r="B51" s="97">
        <v>500</v>
      </c>
      <c r="C51" s="103" t="s">
        <v>222</v>
      </c>
      <c r="D51" s="99">
        <f>E51+G51+J51+K51</f>
        <v>317057.88</v>
      </c>
      <c r="E51" s="99">
        <v>78170.06</v>
      </c>
      <c r="F51" s="99"/>
      <c r="G51" s="99">
        <v>66224.039999999994</v>
      </c>
      <c r="H51" s="99"/>
      <c r="I51" s="99"/>
      <c r="J51" s="99">
        <v>172663.78</v>
      </c>
      <c r="K51" s="98"/>
    </row>
    <row r="52" spans="1:11" x14ac:dyDescent="0.2">
      <c r="A52" s="96" t="s">
        <v>245</v>
      </c>
      <c r="B52" s="97">
        <v>600</v>
      </c>
      <c r="C52" s="103" t="s">
        <v>222</v>
      </c>
      <c r="D52" s="99">
        <f>D51+D9-D26</f>
        <v>0</v>
      </c>
      <c r="E52" s="99">
        <f>E51+E9-E26</f>
        <v>0</v>
      </c>
      <c r="F52" s="99"/>
      <c r="G52" s="99">
        <f>G51+G9-G26</f>
        <v>0</v>
      </c>
      <c r="H52" s="99"/>
      <c r="I52" s="99"/>
      <c r="J52" s="99">
        <f>J51+J9-J26</f>
        <v>0</v>
      </c>
      <c r="K52" s="98"/>
    </row>
    <row r="53" spans="1:1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mergeCells count="33">
    <mergeCell ref="I27:I28"/>
    <mergeCell ref="F29:F30"/>
    <mergeCell ref="H29:H30"/>
    <mergeCell ref="I29:I30"/>
    <mergeCell ref="K27:K28"/>
    <mergeCell ref="J29:J30"/>
    <mergeCell ref="K29:K30"/>
    <mergeCell ref="J27:J28"/>
    <mergeCell ref="H27:H28"/>
    <mergeCell ref="B29:B30"/>
    <mergeCell ref="C29:C30"/>
    <mergeCell ref="D29:D30"/>
    <mergeCell ref="E29:E30"/>
    <mergeCell ref="G29:G30"/>
    <mergeCell ref="B27:B28"/>
    <mergeCell ref="C27:C28"/>
    <mergeCell ref="D27:D28"/>
    <mergeCell ref="E27:E28"/>
    <mergeCell ref="G27:G28"/>
    <mergeCell ref="F27:F28"/>
    <mergeCell ref="A3:K3"/>
    <mergeCell ref="A4:A7"/>
    <mergeCell ref="B4:B7"/>
    <mergeCell ref="C4:C7"/>
    <mergeCell ref="D4:K4"/>
    <mergeCell ref="D5:D7"/>
    <mergeCell ref="E5:K5"/>
    <mergeCell ref="E6:E7"/>
    <mergeCell ref="G6:G7"/>
    <mergeCell ref="J6:K6"/>
    <mergeCell ref="F6:F7"/>
    <mergeCell ref="H6:H7"/>
    <mergeCell ref="I6:I7"/>
  </mergeCells>
  <pageMargins left="0.34" right="0.19685039370078741" top="0.43" bottom="0.35433070866141736" header="0.36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32"/>
  <sheetViews>
    <sheetView tabSelected="1" view="pageBreakPreview" zoomScaleSheetLayoutView="100" workbookViewId="0">
      <selection activeCell="B43" sqref="B43:N43"/>
    </sheetView>
  </sheetViews>
  <sheetFormatPr defaultRowHeight="12.75" x14ac:dyDescent="0.2"/>
  <cols>
    <col min="9" max="9" width="19.7109375" customWidth="1"/>
    <col min="11" max="11" width="6" customWidth="1"/>
    <col min="12" max="12" width="9.85546875" customWidth="1"/>
    <col min="13" max="13" width="31.42578125" customWidth="1"/>
    <col min="14" max="14" width="3.140625" customWidth="1"/>
    <col min="15" max="15" width="9.5703125" bestFit="1" customWidth="1"/>
  </cols>
  <sheetData>
    <row r="1" spans="2:14" ht="21" customHeight="1" x14ac:dyDescent="0.2"/>
    <row r="2" spans="2:14" ht="15.75" customHeight="1" x14ac:dyDescent="0.2">
      <c r="B2" s="209" t="s">
        <v>163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9.5" customHeight="1" x14ac:dyDescent="0.2">
      <c r="B3" s="210" t="s">
        <v>164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14" ht="15.75" customHeight="1" x14ac:dyDescent="0.2">
      <c r="B4" s="211" t="s">
        <v>165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2:14" ht="15.75" customHeight="1" x14ac:dyDescent="0.2">
      <c r="B5" s="211" t="s">
        <v>166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2:14" ht="15.75" customHeight="1" x14ac:dyDescent="0.2">
      <c r="B6" s="211" t="s">
        <v>200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2:14" ht="40.5" customHeight="1" x14ac:dyDescent="0.3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52"/>
      <c r="M7" s="52"/>
      <c r="N7" s="52"/>
    </row>
    <row r="8" spans="2:14" ht="24.75" customHeight="1" x14ac:dyDescent="0.2">
      <c r="B8" s="55" t="s">
        <v>167</v>
      </c>
      <c r="C8" s="56"/>
      <c r="D8" s="56"/>
      <c r="E8" s="56"/>
      <c r="F8" s="203" t="s">
        <v>168</v>
      </c>
      <c r="G8" s="203"/>
      <c r="H8" s="203"/>
      <c r="I8" s="203"/>
      <c r="J8" s="203"/>
      <c r="K8" s="203"/>
      <c r="L8" s="203"/>
      <c r="M8" s="203"/>
      <c r="N8" s="203"/>
    </row>
    <row r="9" spans="2:14" ht="22.5" customHeight="1" x14ac:dyDescent="0.2">
      <c r="B9" s="55"/>
      <c r="C9" s="56"/>
      <c r="D9" s="56"/>
      <c r="E9" s="56"/>
      <c r="F9" s="90"/>
      <c r="G9" s="90"/>
      <c r="H9" s="90"/>
      <c r="I9" s="90"/>
      <c r="J9" s="90"/>
      <c r="K9" s="90"/>
      <c r="L9" s="90"/>
      <c r="M9" s="208" t="s">
        <v>328</v>
      </c>
      <c r="N9" s="208"/>
    </row>
    <row r="10" spans="2:14" ht="23.25" customHeight="1" x14ac:dyDescent="0.3">
      <c r="B10" s="52"/>
      <c r="C10" s="57"/>
      <c r="D10" s="57"/>
      <c r="E10" s="57"/>
      <c r="F10" s="204" t="s">
        <v>169</v>
      </c>
      <c r="G10" s="204"/>
      <c r="H10" s="204"/>
      <c r="I10" s="204"/>
      <c r="J10" s="204"/>
      <c r="K10" s="204"/>
      <c r="L10" s="204"/>
      <c r="M10" s="204"/>
      <c r="N10" s="204"/>
    </row>
    <row r="11" spans="2:14" ht="21.75" customHeight="1" x14ac:dyDescent="0.2">
      <c r="B11" s="57"/>
      <c r="C11" s="57"/>
      <c r="D11" s="57"/>
      <c r="E11" s="57"/>
      <c r="F11" s="204" t="s">
        <v>170</v>
      </c>
      <c r="G11" s="204"/>
      <c r="H11" s="204"/>
      <c r="I11" s="204"/>
      <c r="J11" s="204"/>
      <c r="K11" s="204"/>
      <c r="L11" s="204"/>
      <c r="M11" s="204"/>
      <c r="N11" s="204"/>
    </row>
    <row r="12" spans="2:14" ht="25.9" customHeight="1" x14ac:dyDescent="0.2">
      <c r="B12" s="55"/>
      <c r="C12" s="55"/>
      <c r="D12" s="55"/>
      <c r="E12" s="55"/>
      <c r="F12" s="55"/>
      <c r="G12" s="55"/>
      <c r="H12" s="55"/>
      <c r="I12" s="55"/>
      <c r="J12" s="203" t="s">
        <v>201</v>
      </c>
      <c r="K12" s="203"/>
      <c r="L12" s="203"/>
      <c r="M12" s="203"/>
      <c r="N12" s="203"/>
    </row>
    <row r="13" spans="2:14" ht="21" customHeight="1" x14ac:dyDescent="0.2">
      <c r="B13" s="55" t="s">
        <v>171</v>
      </c>
      <c r="C13" s="55"/>
      <c r="D13" s="55"/>
      <c r="E13" s="55"/>
      <c r="F13" s="203" t="s">
        <v>273</v>
      </c>
      <c r="G13" s="203"/>
      <c r="H13" s="203"/>
      <c r="I13" s="203"/>
      <c r="J13" s="203"/>
      <c r="K13" s="203"/>
      <c r="L13" s="203"/>
      <c r="M13" s="203"/>
      <c r="N13" s="203"/>
    </row>
    <row r="14" spans="2:14" ht="17.25" customHeight="1" x14ac:dyDescent="0.2">
      <c r="B14" s="55" t="s">
        <v>131</v>
      </c>
      <c r="C14" s="56"/>
      <c r="D14" s="56"/>
      <c r="E14" s="56"/>
      <c r="F14" s="208" t="s">
        <v>305</v>
      </c>
      <c r="G14" s="208"/>
      <c r="H14" s="208"/>
      <c r="I14" s="208"/>
      <c r="J14" s="208"/>
      <c r="K14" s="208"/>
      <c r="L14" s="208"/>
      <c r="M14" s="208"/>
      <c r="N14" s="208"/>
    </row>
    <row r="15" spans="2:14" ht="19.149999999999999" customHeight="1" x14ac:dyDescent="0.2">
      <c r="B15" s="55" t="s">
        <v>132</v>
      </c>
      <c r="C15" s="55"/>
      <c r="D15" s="55"/>
      <c r="E15" s="55"/>
      <c r="F15" s="219" t="s">
        <v>352</v>
      </c>
      <c r="G15" s="219"/>
      <c r="H15" s="219"/>
      <c r="I15" s="219"/>
      <c r="J15" s="219"/>
      <c r="K15" s="219"/>
      <c r="L15" s="219"/>
      <c r="M15" s="219"/>
      <c r="N15" s="219"/>
    </row>
    <row r="16" spans="2:14" ht="19.5" customHeight="1" x14ac:dyDescent="0.3">
      <c r="B16" s="55" t="s">
        <v>172</v>
      </c>
      <c r="C16" s="56"/>
      <c r="D16" s="56"/>
      <c r="E16" s="56"/>
      <c r="F16" s="56"/>
      <c r="G16" s="213"/>
      <c r="H16" s="213"/>
      <c r="I16" s="213"/>
      <c r="J16" s="56"/>
      <c r="K16" s="56"/>
      <c r="L16" s="52"/>
      <c r="M16" s="52"/>
      <c r="N16" s="52"/>
    </row>
    <row r="17" spans="2:14" ht="18.75" x14ac:dyDescent="0.3">
      <c r="B17" s="58"/>
      <c r="C17" s="59"/>
      <c r="D17" s="58"/>
      <c r="E17" s="52"/>
      <c r="F17" s="52"/>
      <c r="G17" s="60"/>
      <c r="H17" s="60"/>
      <c r="I17" s="60"/>
      <c r="J17" s="206" t="s">
        <v>173</v>
      </c>
      <c r="K17" s="206"/>
      <c r="L17" s="206"/>
      <c r="M17" s="215" t="s">
        <v>338</v>
      </c>
      <c r="N17" s="216"/>
    </row>
    <row r="18" spans="2:14" ht="18.75" x14ac:dyDescent="0.3">
      <c r="B18" s="58"/>
      <c r="C18" s="59"/>
      <c r="D18" s="58"/>
      <c r="E18" s="52"/>
      <c r="F18" s="52"/>
      <c r="G18" s="60"/>
      <c r="H18" s="60"/>
      <c r="I18" s="60"/>
      <c r="J18" s="206" t="s">
        <v>174</v>
      </c>
      <c r="K18" s="206"/>
      <c r="L18" s="206"/>
      <c r="M18" s="215" t="s">
        <v>274</v>
      </c>
      <c r="N18" s="216"/>
    </row>
    <row r="19" spans="2:14" ht="26.45" customHeight="1" x14ac:dyDescent="0.3">
      <c r="B19" s="58"/>
      <c r="C19" s="59"/>
      <c r="D19" s="58"/>
      <c r="E19" s="52"/>
      <c r="F19" s="52"/>
      <c r="G19" s="60"/>
      <c r="H19" s="60"/>
      <c r="I19" s="60"/>
      <c r="J19" s="206" t="s">
        <v>199</v>
      </c>
      <c r="K19" s="206"/>
      <c r="L19" s="206"/>
      <c r="M19" s="215"/>
      <c r="N19" s="216"/>
    </row>
    <row r="20" spans="2:14" ht="21.75" customHeight="1" x14ac:dyDescent="0.3">
      <c r="B20" s="58"/>
      <c r="C20" s="59"/>
      <c r="D20" s="59"/>
      <c r="E20" s="52"/>
      <c r="F20" s="52"/>
      <c r="G20" s="60"/>
      <c r="H20" s="60"/>
      <c r="I20" s="60"/>
      <c r="J20" s="206" t="s">
        <v>175</v>
      </c>
      <c r="K20" s="206"/>
      <c r="L20" s="206"/>
      <c r="M20" s="217" t="s">
        <v>176</v>
      </c>
      <c r="N20" s="218"/>
    </row>
    <row r="21" spans="2:14" ht="42.75" customHeight="1" x14ac:dyDescent="0.25"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39" customHeight="1" x14ac:dyDescent="0.2">
      <c r="B22" s="220" t="s">
        <v>312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2:14" ht="33.75" customHeight="1" x14ac:dyDescent="0.2">
      <c r="B23" s="221" t="s">
        <v>307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  <row r="24" spans="2:14" ht="26.25" customHeight="1" x14ac:dyDescent="0.2">
      <c r="B24" s="207" t="s">
        <v>353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</row>
    <row r="25" spans="2:14" ht="36.75" customHeight="1" x14ac:dyDescent="0.3">
      <c r="B25" s="222" t="s">
        <v>337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2:14" x14ac:dyDescent="0.2">
      <c r="B26" s="214" t="s">
        <v>177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</row>
    <row r="27" spans="2:14" ht="52.5" customHeight="1" x14ac:dyDescent="0.3">
      <c r="B27" s="223" t="s">
        <v>178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2:14" ht="15" customHeight="1" x14ac:dyDescent="0.2">
      <c r="B28" s="214" t="s">
        <v>179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2:14" ht="45" customHeight="1" x14ac:dyDescent="0.3">
      <c r="B29" s="50" t="s">
        <v>339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2:14" ht="18.75" x14ac:dyDescent="0.3">
      <c r="B30" s="50"/>
      <c r="C30" s="50"/>
      <c r="D30" s="50"/>
      <c r="E30" s="50"/>
      <c r="F30" s="50"/>
      <c r="G30" s="50"/>
      <c r="H30" s="50"/>
      <c r="I30" s="50"/>
      <c r="J30" s="52"/>
      <c r="K30" s="52"/>
      <c r="L30" s="52"/>
      <c r="M30" s="52"/>
      <c r="N30" s="52"/>
    </row>
    <row r="31" spans="2:14" ht="19.5" customHeight="1" x14ac:dyDescent="0.2">
      <c r="B31" s="205" t="s">
        <v>295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  <row r="32" spans="2:14" ht="29.25" customHeight="1" x14ac:dyDescent="0.2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</row>
    <row r="33" spans="2:14" ht="15" customHeight="1" x14ac:dyDescent="0.2">
      <c r="B33" s="205" t="s">
        <v>296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2:14" ht="11.25" customHeight="1" x14ac:dyDescent="0.2"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2:14" ht="18.75" x14ac:dyDescent="0.3">
      <c r="B35" s="53" t="s">
        <v>202</v>
      </c>
      <c r="C35" s="54"/>
      <c r="D35" s="54"/>
      <c r="E35" s="54"/>
      <c r="F35" s="54"/>
      <c r="G35" s="54"/>
      <c r="H35" s="54"/>
      <c r="I35" s="54"/>
      <c r="J35" s="52"/>
      <c r="K35" s="52"/>
      <c r="L35" s="52"/>
      <c r="M35" s="52"/>
      <c r="N35" s="52"/>
    </row>
    <row r="36" spans="2:14" ht="18.75" x14ac:dyDescent="0.3">
      <c r="B36" s="53" t="s">
        <v>180</v>
      </c>
      <c r="C36" s="54"/>
      <c r="D36" s="54"/>
      <c r="E36" s="54"/>
      <c r="F36" s="54"/>
      <c r="G36" s="54"/>
      <c r="H36" s="54"/>
      <c r="I36" s="54"/>
      <c r="J36" s="52"/>
      <c r="K36" s="52"/>
      <c r="L36" s="52"/>
      <c r="M36" s="52"/>
      <c r="N36" s="52"/>
    </row>
    <row r="37" spans="2:14" ht="19.5" customHeight="1" x14ac:dyDescent="0.2">
      <c r="B37" s="205" t="s">
        <v>276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2:14" ht="2.25" hidden="1" customHeight="1" x14ac:dyDescent="0.2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39" spans="2:14" ht="1.5" customHeight="1" x14ac:dyDescent="0.2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</row>
    <row r="40" spans="2:14" ht="60" customHeight="1" x14ac:dyDescent="0.2">
      <c r="B40" s="205" t="s">
        <v>340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</row>
    <row r="41" spans="2:14" ht="107.25" customHeight="1" x14ac:dyDescent="0.2">
      <c r="B41" s="239" t="s">
        <v>354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2:14" ht="71.25" customHeight="1" x14ac:dyDescent="0.2">
      <c r="B42" s="205" t="s">
        <v>355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2:14" ht="166.5" customHeight="1" x14ac:dyDescent="0.2">
      <c r="B43" s="205" t="s">
        <v>286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2:14" ht="32.25" customHeight="1" x14ac:dyDescent="0.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208" t="s">
        <v>214</v>
      </c>
      <c r="N44" s="208"/>
    </row>
    <row r="45" spans="2:14" ht="26.25" customHeight="1" x14ac:dyDescent="0.3">
      <c r="B45" s="223" t="s">
        <v>203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</row>
    <row r="46" spans="2:14" ht="27" customHeight="1" x14ac:dyDescent="0.3">
      <c r="B46" s="141" t="s">
        <v>356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2:14" ht="18.75" x14ac:dyDescent="0.3">
      <c r="B47" s="237" t="s">
        <v>287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</row>
    <row r="48" spans="2:14" ht="30" customHeight="1" x14ac:dyDescent="0.3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1:16" ht="25.5" customHeight="1" x14ac:dyDescent="0.2">
      <c r="A49" s="47" t="s">
        <v>288</v>
      </c>
      <c r="B49" s="236" t="s">
        <v>23</v>
      </c>
      <c r="C49" s="236"/>
      <c r="D49" s="236"/>
      <c r="E49" s="236"/>
      <c r="F49" s="236"/>
      <c r="G49" s="236"/>
      <c r="H49" s="236"/>
      <c r="I49" s="236"/>
      <c r="J49" s="191" t="s">
        <v>181</v>
      </c>
      <c r="K49" s="192"/>
      <c r="L49" s="192"/>
      <c r="M49" s="193"/>
      <c r="N49" s="63"/>
    </row>
    <row r="50" spans="1:16" ht="25.5" customHeight="1" x14ac:dyDescent="0.2">
      <c r="A50" s="47">
        <v>1</v>
      </c>
      <c r="B50" s="191">
        <v>2</v>
      </c>
      <c r="C50" s="192"/>
      <c r="D50" s="192"/>
      <c r="E50" s="192"/>
      <c r="F50" s="192"/>
      <c r="G50" s="192"/>
      <c r="H50" s="192"/>
      <c r="I50" s="193"/>
      <c r="J50" s="191">
        <v>3</v>
      </c>
      <c r="K50" s="192"/>
      <c r="L50" s="192"/>
      <c r="M50" s="193"/>
      <c r="N50" s="64"/>
    </row>
    <row r="51" spans="1:16" ht="33" customHeight="1" x14ac:dyDescent="0.2">
      <c r="A51" s="44" t="s">
        <v>290</v>
      </c>
      <c r="B51" s="231" t="s">
        <v>289</v>
      </c>
      <c r="C51" s="232"/>
      <c r="D51" s="232"/>
      <c r="E51" s="232"/>
      <c r="F51" s="232"/>
      <c r="G51" s="232"/>
      <c r="H51" s="232"/>
      <c r="I51" s="233"/>
      <c r="J51" s="188">
        <v>23315791.600000001</v>
      </c>
      <c r="K51" s="189"/>
      <c r="L51" s="189"/>
      <c r="M51" s="190"/>
      <c r="N51" s="65"/>
      <c r="O51" s="224" t="s">
        <v>198</v>
      </c>
    </row>
    <row r="52" spans="1:16" ht="17.25" customHeight="1" x14ac:dyDescent="0.25">
      <c r="A52" s="44"/>
      <c r="B52" s="225" t="s">
        <v>12</v>
      </c>
      <c r="C52" s="226"/>
      <c r="D52" s="226"/>
      <c r="E52" s="226"/>
      <c r="F52" s="226"/>
      <c r="G52" s="226"/>
      <c r="H52" s="226"/>
      <c r="I52" s="226"/>
      <c r="J52" s="194">
        <v>22327981.399999999</v>
      </c>
      <c r="K52" s="195"/>
      <c r="L52" s="195"/>
      <c r="M52" s="196"/>
      <c r="N52" s="65"/>
      <c r="O52" s="224"/>
    </row>
    <row r="53" spans="1:16" ht="21" customHeight="1" x14ac:dyDescent="0.25">
      <c r="A53" s="45"/>
      <c r="B53" s="227" t="s">
        <v>182</v>
      </c>
      <c r="C53" s="228"/>
      <c r="D53" s="228"/>
      <c r="E53" s="228"/>
      <c r="F53" s="228"/>
      <c r="G53" s="228"/>
      <c r="H53" s="228"/>
      <c r="I53" s="228"/>
      <c r="J53" s="197"/>
      <c r="K53" s="198"/>
      <c r="L53" s="198"/>
      <c r="M53" s="199"/>
      <c r="N53" s="65"/>
      <c r="O53" s="224"/>
    </row>
    <row r="54" spans="1:16" ht="25.5" customHeight="1" x14ac:dyDescent="0.2">
      <c r="A54" s="45"/>
      <c r="B54" s="229" t="s">
        <v>183</v>
      </c>
      <c r="C54" s="230"/>
      <c r="D54" s="230"/>
      <c r="E54" s="230"/>
      <c r="F54" s="230"/>
      <c r="G54" s="230"/>
      <c r="H54" s="230"/>
      <c r="I54" s="230"/>
      <c r="J54" s="188">
        <v>12068661.300000001</v>
      </c>
      <c r="K54" s="189"/>
      <c r="L54" s="189"/>
      <c r="M54" s="190"/>
      <c r="N54" s="65"/>
      <c r="O54" s="224"/>
    </row>
    <row r="55" spans="1:16" ht="32.25" customHeight="1" x14ac:dyDescent="0.2">
      <c r="A55" s="46"/>
      <c r="B55" s="229" t="s">
        <v>184</v>
      </c>
      <c r="C55" s="230"/>
      <c r="D55" s="230"/>
      <c r="E55" s="230"/>
      <c r="F55" s="230"/>
      <c r="G55" s="230"/>
      <c r="H55" s="230"/>
      <c r="I55" s="230"/>
      <c r="J55" s="188">
        <v>987810.2</v>
      </c>
      <c r="K55" s="189"/>
      <c r="L55" s="189"/>
      <c r="M55" s="190"/>
      <c r="N55" s="65"/>
      <c r="O55" s="224"/>
    </row>
    <row r="56" spans="1:16" ht="31.5" customHeight="1" x14ac:dyDescent="0.2">
      <c r="A56" s="46"/>
      <c r="B56" s="229" t="s">
        <v>183</v>
      </c>
      <c r="C56" s="230"/>
      <c r="D56" s="230"/>
      <c r="E56" s="230"/>
      <c r="F56" s="230"/>
      <c r="G56" s="230"/>
      <c r="H56" s="230"/>
      <c r="I56" s="230"/>
      <c r="J56" s="188">
        <v>4675</v>
      </c>
      <c r="K56" s="189"/>
      <c r="L56" s="189"/>
      <c r="M56" s="190"/>
      <c r="N56" s="65"/>
      <c r="O56" s="224"/>
    </row>
    <row r="57" spans="1:16" ht="22.5" customHeight="1" x14ac:dyDescent="0.2">
      <c r="A57" s="44" t="s">
        <v>291</v>
      </c>
      <c r="B57" s="231" t="s">
        <v>292</v>
      </c>
      <c r="C57" s="232"/>
      <c r="D57" s="232"/>
      <c r="E57" s="232"/>
      <c r="F57" s="232"/>
      <c r="G57" s="232"/>
      <c r="H57" s="232"/>
      <c r="I57" s="232"/>
      <c r="J57" s="188">
        <v>0</v>
      </c>
      <c r="K57" s="189"/>
      <c r="L57" s="189"/>
      <c r="M57" s="190"/>
      <c r="N57" s="66"/>
      <c r="O57" s="224"/>
      <c r="P57" s="36" t="s">
        <v>301</v>
      </c>
    </row>
    <row r="58" spans="1:16" ht="17.45" customHeight="1" x14ac:dyDescent="0.2">
      <c r="A58" s="44"/>
      <c r="B58" s="225" t="s">
        <v>204</v>
      </c>
      <c r="C58" s="225"/>
      <c r="D58" s="225"/>
      <c r="E58" s="225"/>
      <c r="F58" s="225"/>
      <c r="G58" s="225"/>
      <c r="H58" s="225"/>
      <c r="I58" s="225"/>
      <c r="J58" s="194">
        <v>1141966.69</v>
      </c>
      <c r="K58" s="195"/>
      <c r="L58" s="195"/>
      <c r="M58" s="196"/>
      <c r="N58" s="66"/>
      <c r="O58" s="224"/>
    </row>
    <row r="59" spans="1:16" ht="30.75" customHeight="1" x14ac:dyDescent="0.2">
      <c r="A59" s="48"/>
      <c r="B59" s="242" t="s">
        <v>205</v>
      </c>
      <c r="C59" s="242"/>
      <c r="D59" s="242"/>
      <c r="E59" s="242"/>
      <c r="F59" s="242"/>
      <c r="G59" s="242"/>
      <c r="H59" s="242"/>
      <c r="I59" s="242"/>
      <c r="J59" s="197"/>
      <c r="K59" s="198"/>
      <c r="L59" s="198"/>
      <c r="M59" s="199"/>
      <c r="N59" s="66"/>
      <c r="O59" s="224"/>
    </row>
    <row r="60" spans="1:16" ht="18" customHeight="1" x14ac:dyDescent="0.2">
      <c r="A60" s="44"/>
      <c r="B60" s="225" t="s">
        <v>206</v>
      </c>
      <c r="C60" s="225"/>
      <c r="D60" s="225"/>
      <c r="E60" s="225"/>
      <c r="F60" s="225"/>
      <c r="G60" s="225"/>
      <c r="H60" s="225"/>
      <c r="I60" s="225"/>
      <c r="J60" s="194">
        <v>1141966.69</v>
      </c>
      <c r="K60" s="195"/>
      <c r="L60" s="195"/>
      <c r="M60" s="196"/>
      <c r="N60" s="66"/>
      <c r="O60" s="224"/>
    </row>
    <row r="61" spans="1:16" ht="18" customHeight="1" x14ac:dyDescent="0.2">
      <c r="A61" s="45"/>
      <c r="B61" s="227" t="s">
        <v>207</v>
      </c>
      <c r="C61" s="227"/>
      <c r="D61" s="227"/>
      <c r="E61" s="227"/>
      <c r="F61" s="227"/>
      <c r="G61" s="227"/>
      <c r="H61" s="227"/>
      <c r="I61" s="227"/>
      <c r="J61" s="197"/>
      <c r="K61" s="198"/>
      <c r="L61" s="198"/>
      <c r="M61" s="199"/>
      <c r="N61" s="66"/>
      <c r="O61" s="224"/>
    </row>
    <row r="62" spans="1:16" ht="40.5" customHeight="1" x14ac:dyDescent="0.2">
      <c r="A62" s="45"/>
      <c r="B62" s="234" t="s">
        <v>208</v>
      </c>
      <c r="C62" s="235"/>
      <c r="D62" s="235"/>
      <c r="E62" s="235"/>
      <c r="F62" s="235"/>
      <c r="G62" s="235"/>
      <c r="H62" s="235"/>
      <c r="I62" s="235"/>
      <c r="J62" s="200"/>
      <c r="K62" s="201"/>
      <c r="L62" s="201"/>
      <c r="M62" s="202"/>
      <c r="N62" s="66"/>
      <c r="O62" s="224"/>
    </row>
    <row r="63" spans="1:16" ht="18.600000000000001" customHeight="1" x14ac:dyDescent="0.2">
      <c r="A63" s="46"/>
      <c r="B63" s="241" t="s">
        <v>209</v>
      </c>
      <c r="C63" s="241"/>
      <c r="D63" s="241"/>
      <c r="E63" s="241"/>
      <c r="F63" s="241"/>
      <c r="G63" s="241"/>
      <c r="H63" s="241"/>
      <c r="I63" s="229"/>
      <c r="J63" s="200"/>
      <c r="K63" s="201"/>
      <c r="L63" s="201"/>
      <c r="M63" s="202"/>
      <c r="N63" s="66"/>
      <c r="O63" s="224"/>
    </row>
    <row r="64" spans="1:16" ht="30" customHeight="1" x14ac:dyDescent="0.2">
      <c r="A64" s="46"/>
      <c r="B64" s="229" t="s">
        <v>210</v>
      </c>
      <c r="C64" s="230"/>
      <c r="D64" s="230"/>
      <c r="E64" s="230"/>
      <c r="F64" s="230"/>
      <c r="G64" s="230"/>
      <c r="H64" s="230"/>
      <c r="I64" s="230"/>
      <c r="J64" s="188">
        <v>3201.49</v>
      </c>
      <c r="K64" s="189"/>
      <c r="L64" s="189"/>
      <c r="M64" s="190"/>
      <c r="N64" s="66"/>
      <c r="O64" s="224"/>
      <c r="P64" s="36" t="s">
        <v>302</v>
      </c>
    </row>
    <row r="65" spans="1:16" ht="26.25" customHeight="1" x14ac:dyDescent="0.2">
      <c r="A65" s="46"/>
      <c r="B65" s="229" t="s">
        <v>185</v>
      </c>
      <c r="C65" s="230"/>
      <c r="D65" s="230"/>
      <c r="E65" s="230"/>
      <c r="F65" s="230"/>
      <c r="G65" s="230"/>
      <c r="H65" s="230"/>
      <c r="I65" s="230"/>
      <c r="J65" s="188">
        <v>0</v>
      </c>
      <c r="K65" s="189"/>
      <c r="L65" s="189"/>
      <c r="M65" s="190"/>
      <c r="N65" s="66"/>
      <c r="O65" s="224"/>
    </row>
    <row r="66" spans="1:16" ht="31.5" customHeight="1" x14ac:dyDescent="0.2">
      <c r="A66" s="49" t="s">
        <v>293</v>
      </c>
      <c r="B66" s="231" t="s">
        <v>294</v>
      </c>
      <c r="C66" s="232"/>
      <c r="D66" s="232"/>
      <c r="E66" s="232"/>
      <c r="F66" s="232"/>
      <c r="G66" s="232"/>
      <c r="H66" s="232"/>
      <c r="I66" s="232"/>
      <c r="J66" s="194">
        <f>J69</f>
        <v>1301657.96</v>
      </c>
      <c r="K66" s="195"/>
      <c r="L66" s="195"/>
      <c r="M66" s="196"/>
      <c r="N66" s="65"/>
      <c r="O66" s="224"/>
      <c r="P66" s="36" t="s">
        <v>303</v>
      </c>
    </row>
    <row r="67" spans="1:16" ht="16.149999999999999" customHeight="1" x14ac:dyDescent="0.2">
      <c r="A67" s="186"/>
      <c r="B67" s="225" t="s">
        <v>204</v>
      </c>
      <c r="C67" s="225"/>
      <c r="D67" s="225"/>
      <c r="E67" s="225"/>
      <c r="F67" s="225"/>
      <c r="G67" s="225"/>
      <c r="H67" s="225"/>
      <c r="I67" s="225"/>
      <c r="J67" s="194"/>
      <c r="K67" s="195"/>
      <c r="L67" s="195"/>
      <c r="M67" s="196"/>
      <c r="N67" s="65"/>
      <c r="O67" s="40">
        <v>439198.71</v>
      </c>
    </row>
    <row r="68" spans="1:16" ht="16.149999999999999" customHeight="1" x14ac:dyDescent="0.2">
      <c r="A68" s="187"/>
      <c r="B68" s="227" t="s">
        <v>211</v>
      </c>
      <c r="C68" s="227"/>
      <c r="D68" s="227"/>
      <c r="E68" s="227"/>
      <c r="F68" s="227"/>
      <c r="G68" s="227"/>
      <c r="H68" s="227"/>
      <c r="I68" s="227"/>
      <c r="J68" s="197"/>
      <c r="K68" s="198"/>
      <c r="L68" s="198"/>
      <c r="M68" s="199"/>
      <c r="N68" s="65"/>
      <c r="O68" s="40"/>
    </row>
    <row r="69" spans="1:16" ht="24" customHeight="1" x14ac:dyDescent="0.2">
      <c r="A69" s="45"/>
      <c r="B69" s="234" t="s">
        <v>212</v>
      </c>
      <c r="C69" s="235"/>
      <c r="D69" s="235"/>
      <c r="E69" s="235"/>
      <c r="F69" s="235"/>
      <c r="G69" s="235"/>
      <c r="H69" s="235"/>
      <c r="I69" s="235"/>
      <c r="J69" s="188">
        <v>1301657.96</v>
      </c>
      <c r="K69" s="189"/>
      <c r="L69" s="189"/>
      <c r="M69" s="190"/>
      <c r="N69" s="66"/>
      <c r="P69" s="36" t="s">
        <v>304</v>
      </c>
    </row>
    <row r="70" spans="1:16" ht="26.25" customHeight="1" x14ac:dyDescent="0.3">
      <c r="A70" s="46"/>
      <c r="B70" s="240" t="s">
        <v>213</v>
      </c>
      <c r="C70" s="240"/>
      <c r="D70" s="240"/>
      <c r="E70" s="240"/>
      <c r="F70" s="240"/>
      <c r="G70" s="240"/>
      <c r="H70" s="240"/>
      <c r="I70" s="240"/>
      <c r="J70" s="243"/>
      <c r="K70" s="244"/>
      <c r="L70" s="244"/>
      <c r="M70" s="245"/>
      <c r="N70" s="67"/>
    </row>
    <row r="71" spans="1:16" ht="15.75" customHeight="1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6" ht="31.5" customHeight="1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6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6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6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6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6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6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6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6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2:14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2:14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2:14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2:14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2:14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2:14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2:14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2:14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2:14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2:14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2:14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2:14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2:14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2:14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2:14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2:14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2:14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2:14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2:14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2:14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2:14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2:14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2:14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2:14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2:14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2:14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2:14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2:14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2:14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2:14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2:14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2:14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2:14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2:14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2:14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2:14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2:14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2:14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2:14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2:14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2:14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2:14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2:14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2:14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2:14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2:14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2:14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2:14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2:14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2:14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2:14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</sheetData>
  <mergeCells count="83">
    <mergeCell ref="B70:I70"/>
    <mergeCell ref="M44:N44"/>
    <mergeCell ref="B63:I63"/>
    <mergeCell ref="B67:I67"/>
    <mergeCell ref="B68:I68"/>
    <mergeCell ref="B59:I59"/>
    <mergeCell ref="B61:I61"/>
    <mergeCell ref="B66:I66"/>
    <mergeCell ref="B69:I69"/>
    <mergeCell ref="J69:M69"/>
    <mergeCell ref="J70:M70"/>
    <mergeCell ref="B37:N39"/>
    <mergeCell ref="B49:I49"/>
    <mergeCell ref="B45:N45"/>
    <mergeCell ref="B46:N46"/>
    <mergeCell ref="B47:N47"/>
    <mergeCell ref="B40:N40"/>
    <mergeCell ref="B43:N43"/>
    <mergeCell ref="B41:N41"/>
    <mergeCell ref="B42:N42"/>
    <mergeCell ref="O51:O66"/>
    <mergeCell ref="B52:I52"/>
    <mergeCell ref="B53:I53"/>
    <mergeCell ref="B54:I54"/>
    <mergeCell ref="B55:I55"/>
    <mergeCell ref="B56:I56"/>
    <mergeCell ref="B51:I51"/>
    <mergeCell ref="J66:M66"/>
    <mergeCell ref="B64:I64"/>
    <mergeCell ref="B65:I65"/>
    <mergeCell ref="B58:I58"/>
    <mergeCell ref="B62:I62"/>
    <mergeCell ref="B60:I60"/>
    <mergeCell ref="J57:M57"/>
    <mergeCell ref="J58:M59"/>
    <mergeCell ref="B57:I57"/>
    <mergeCell ref="B7:K7"/>
    <mergeCell ref="B28:N28"/>
    <mergeCell ref="M18:N18"/>
    <mergeCell ref="M19:N19"/>
    <mergeCell ref="M20:N20"/>
    <mergeCell ref="F13:N13"/>
    <mergeCell ref="F14:N14"/>
    <mergeCell ref="F15:N15"/>
    <mergeCell ref="G16:I16"/>
    <mergeCell ref="M17:N17"/>
    <mergeCell ref="B22:N22"/>
    <mergeCell ref="B23:N23"/>
    <mergeCell ref="B25:N25"/>
    <mergeCell ref="B26:N26"/>
    <mergeCell ref="B27:N27"/>
    <mergeCell ref="J12:N12"/>
    <mergeCell ref="B2:N2"/>
    <mergeCell ref="B3:N3"/>
    <mergeCell ref="B4:N4"/>
    <mergeCell ref="B5:N5"/>
    <mergeCell ref="B6:N6"/>
    <mergeCell ref="F8:N8"/>
    <mergeCell ref="F10:N10"/>
    <mergeCell ref="F11:N11"/>
    <mergeCell ref="B31:N32"/>
    <mergeCell ref="B33:N34"/>
    <mergeCell ref="J17:L17"/>
    <mergeCell ref="J18:L18"/>
    <mergeCell ref="J19:L19"/>
    <mergeCell ref="J20:L20"/>
    <mergeCell ref="B24:N24"/>
    <mergeCell ref="M9:N9"/>
    <mergeCell ref="A67:A68"/>
    <mergeCell ref="J51:M51"/>
    <mergeCell ref="J49:M49"/>
    <mergeCell ref="J52:M53"/>
    <mergeCell ref="J54:M54"/>
    <mergeCell ref="J55:M55"/>
    <mergeCell ref="J56:M56"/>
    <mergeCell ref="J60:M61"/>
    <mergeCell ref="J62:M62"/>
    <mergeCell ref="J63:M63"/>
    <mergeCell ref="J64:M64"/>
    <mergeCell ref="J65:M65"/>
    <mergeCell ref="J67:M68"/>
    <mergeCell ref="B50:I50"/>
    <mergeCell ref="J50:M50"/>
  </mergeCells>
  <hyperlinks>
    <hyperlink ref="B3" location="sub_1000" display="sub_1000"/>
  </hyperlinks>
  <pageMargins left="0.70866141732283472" right="0.19685039370078741" top="0.27559055118110237" bottom="0.47244094488188981" header="0.47244094488188981" footer="0.31496062992125984"/>
  <pageSetup paperSize="9" scale="63" fitToHeight="2" orientation="portrait" r:id="rId1"/>
  <rowBreaks count="1" manualBreakCount="1">
    <brk id="4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8"/>
  <sheetViews>
    <sheetView view="pageBreakPreview" topLeftCell="A459" zoomScaleSheetLayoutView="100" workbookViewId="0">
      <selection activeCell="C478" sqref="C478"/>
    </sheetView>
  </sheetViews>
  <sheetFormatPr defaultRowHeight="12.75" x14ac:dyDescent="0.2"/>
  <cols>
    <col min="1" max="1" width="47.28515625" style="7" customWidth="1"/>
    <col min="2" max="4" width="11.42578125" customWidth="1"/>
    <col min="5" max="5" width="12.140625" customWidth="1"/>
    <col min="6" max="6" width="13" customWidth="1"/>
    <col min="9" max="9" width="14" customWidth="1"/>
    <col min="10" max="10" width="14.28515625" customWidth="1"/>
  </cols>
  <sheetData>
    <row r="1" spans="1:11" x14ac:dyDescent="0.2">
      <c r="G1" s="24"/>
      <c r="H1" s="24"/>
    </row>
    <row r="2" spans="1:11" ht="15.75" x14ac:dyDescent="0.25">
      <c r="A2" s="12" t="s">
        <v>133</v>
      </c>
      <c r="G2" s="246" t="s">
        <v>157</v>
      </c>
      <c r="H2" s="246"/>
      <c r="I2" s="246"/>
      <c r="J2" s="246"/>
      <c r="K2" s="246"/>
    </row>
    <row r="3" spans="1:11" x14ac:dyDescent="0.2">
      <c r="F3" t="s">
        <v>135</v>
      </c>
      <c r="G3" s="246"/>
      <c r="H3" s="246"/>
      <c r="I3" s="246"/>
      <c r="J3" s="246"/>
      <c r="K3" s="246"/>
    </row>
    <row r="4" spans="1:11" x14ac:dyDescent="0.2">
      <c r="A4" s="247" t="s">
        <v>23</v>
      </c>
      <c r="B4" s="250" t="s">
        <v>7</v>
      </c>
      <c r="C4" s="250"/>
      <c r="D4" s="250"/>
      <c r="E4" s="250"/>
      <c r="F4" s="250"/>
      <c r="G4" s="24"/>
      <c r="H4" s="24"/>
    </row>
    <row r="5" spans="1:11" x14ac:dyDescent="0.2">
      <c r="A5" s="248"/>
      <c r="B5" s="247" t="s">
        <v>1</v>
      </c>
      <c r="C5" s="250" t="s">
        <v>0</v>
      </c>
      <c r="D5" s="250"/>
      <c r="E5" s="250"/>
      <c r="F5" s="250"/>
      <c r="G5" s="24" t="s">
        <v>150</v>
      </c>
      <c r="H5" s="24"/>
    </row>
    <row r="6" spans="1:11" x14ac:dyDescent="0.2">
      <c r="A6" s="249"/>
      <c r="B6" s="249"/>
      <c r="C6" s="2" t="s">
        <v>2</v>
      </c>
      <c r="D6" s="2" t="s">
        <v>3</v>
      </c>
      <c r="E6" s="2" t="s">
        <v>4</v>
      </c>
      <c r="F6" s="2" t="s">
        <v>5</v>
      </c>
      <c r="G6" s="24"/>
      <c r="H6" s="24"/>
    </row>
    <row r="7" spans="1:11" x14ac:dyDescent="0.2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24"/>
      <c r="H7" s="24"/>
    </row>
    <row r="8" spans="1:11" ht="22.5" x14ac:dyDescent="0.2">
      <c r="A8" s="14" t="s">
        <v>17</v>
      </c>
      <c r="B8" s="17">
        <f>SUM(C8:F8)</f>
        <v>150000</v>
      </c>
      <c r="C8" s="17">
        <v>150000</v>
      </c>
      <c r="D8" s="17">
        <v>0</v>
      </c>
      <c r="E8" s="17">
        <v>0</v>
      </c>
      <c r="F8" s="17">
        <v>0</v>
      </c>
      <c r="G8" s="24"/>
      <c r="H8" s="24"/>
    </row>
    <row r="9" spans="1:11" s="4" customFormat="1" x14ac:dyDescent="0.2">
      <c r="A9" s="14" t="s">
        <v>18</v>
      </c>
      <c r="B9" s="17">
        <f t="shared" ref="B9:B70" si="0">SUM(C9:F9)</f>
        <v>28030700</v>
      </c>
      <c r="C9" s="17">
        <f>C11+C48+C49+C56+C66</f>
        <v>4897594.3</v>
      </c>
      <c r="D9" s="17">
        <f>D11+D48+D49+D56+D66</f>
        <v>8118217.5</v>
      </c>
      <c r="E9" s="17">
        <f>E11+E48+E49+E56+E66</f>
        <v>5186025.3</v>
      </c>
      <c r="F9" s="17">
        <f>F11+F48+F49+F56+F66</f>
        <v>9828862.9000000004</v>
      </c>
      <c r="G9" s="26">
        <f>C9/B9*100</f>
        <v>17.472251138929813</v>
      </c>
      <c r="H9" s="26">
        <f>D9/B9*100</f>
        <v>28.961879296628339</v>
      </c>
      <c r="I9" s="26">
        <f>E9/B9*100</f>
        <v>18.50123364739375</v>
      </c>
      <c r="J9" s="26">
        <f>F9/B9*100</f>
        <v>35.064635917048093</v>
      </c>
      <c r="K9" s="4" t="s">
        <v>145</v>
      </c>
    </row>
    <row r="10" spans="1:11" s="4" customFormat="1" x14ac:dyDescent="0.2">
      <c r="A10" s="8" t="s">
        <v>10</v>
      </c>
      <c r="B10" s="1"/>
      <c r="C10" s="1"/>
      <c r="D10" s="1"/>
      <c r="E10" s="1"/>
      <c r="F10" s="1"/>
      <c r="G10" s="25"/>
      <c r="H10" s="25"/>
    </row>
    <row r="11" spans="1:11" s="4" customFormat="1" x14ac:dyDescent="0.2">
      <c r="A11" s="6" t="s">
        <v>24</v>
      </c>
      <c r="B11" s="15">
        <f t="shared" si="0"/>
        <v>26267400</v>
      </c>
      <c r="C11" s="15">
        <f>C12+C15+C20+C23+C27+C30+C33</f>
        <v>4578569.3</v>
      </c>
      <c r="D11" s="15">
        <f>D12+D15+D20+D23+D27+D30+D33</f>
        <v>7699967.5</v>
      </c>
      <c r="E11" s="15">
        <f>E12+E15+E20+E23+E27+E30+E33</f>
        <v>4820675.3</v>
      </c>
      <c r="F11" s="15">
        <f>F12+F15+F20+F23+F27+F30+F33</f>
        <v>9168187.9000000004</v>
      </c>
      <c r="G11" s="25">
        <v>14</v>
      </c>
      <c r="H11" s="25">
        <v>29</v>
      </c>
      <c r="I11" s="25">
        <v>21</v>
      </c>
      <c r="J11" s="25">
        <v>36</v>
      </c>
      <c r="K11" s="4" t="s">
        <v>146</v>
      </c>
    </row>
    <row r="12" spans="1:11" s="4" customFormat="1" ht="45" x14ac:dyDescent="0.2">
      <c r="A12" s="6" t="s">
        <v>97</v>
      </c>
      <c r="B12" s="15">
        <f t="shared" si="0"/>
        <v>0</v>
      </c>
      <c r="C12" s="15">
        <f>SUM(C14)</f>
        <v>0</v>
      </c>
      <c r="D12" s="15">
        <f>SUM(D14)</f>
        <v>0</v>
      </c>
      <c r="E12" s="15">
        <f>SUM(E14)</f>
        <v>0</v>
      </c>
      <c r="F12" s="15">
        <f>SUM(F14)</f>
        <v>0</v>
      </c>
      <c r="G12" s="25"/>
      <c r="H12" s="25"/>
    </row>
    <row r="13" spans="1:11" s="4" customFormat="1" x14ac:dyDescent="0.2">
      <c r="A13" s="8" t="s">
        <v>12</v>
      </c>
      <c r="B13" s="1"/>
      <c r="C13" s="1"/>
      <c r="D13" s="1"/>
      <c r="E13" s="1"/>
      <c r="F13" s="1"/>
      <c r="G13" s="25"/>
      <c r="H13" s="25"/>
      <c r="I13" s="34" t="s">
        <v>142</v>
      </c>
      <c r="J13" s="32">
        <f>B17+B22+B29+B35</f>
        <v>9522200</v>
      </c>
      <c r="K13" s="31"/>
    </row>
    <row r="14" spans="1:11" s="4" customFormat="1" x14ac:dyDescent="0.2">
      <c r="A14" s="8" t="s">
        <v>25</v>
      </c>
      <c r="B14" s="1">
        <f t="shared" si="0"/>
        <v>0</v>
      </c>
      <c r="C14" s="1"/>
      <c r="D14" s="1"/>
      <c r="E14" s="1"/>
      <c r="F14" s="1"/>
      <c r="G14" s="25"/>
      <c r="H14" s="25"/>
      <c r="I14" s="34" t="s">
        <v>151</v>
      </c>
      <c r="J14" s="33">
        <f>B18</f>
        <v>14985400</v>
      </c>
      <c r="K14" s="31"/>
    </row>
    <row r="15" spans="1:11" s="4" customFormat="1" ht="45" x14ac:dyDescent="0.2">
      <c r="A15" s="9" t="s">
        <v>98</v>
      </c>
      <c r="B15" s="15">
        <f t="shared" si="0"/>
        <v>24369109</v>
      </c>
      <c r="C15" s="15">
        <f>SUM(C17:C19)</f>
        <v>4457770.3</v>
      </c>
      <c r="D15" s="15">
        <f>SUM(D17:D19)</f>
        <v>7087337</v>
      </c>
      <c r="E15" s="15">
        <f>SUM(E17:E19)</f>
        <v>3723804.8</v>
      </c>
      <c r="F15" s="15">
        <f>SUM(F17:F19)</f>
        <v>9100196.9000000004</v>
      </c>
      <c r="G15" s="25"/>
      <c r="H15" s="25"/>
      <c r="I15" s="35" t="s">
        <v>161</v>
      </c>
      <c r="J15" s="33">
        <f>B54</f>
        <v>151000</v>
      </c>
      <c r="K15" s="31"/>
    </row>
    <row r="16" spans="1:11" s="4" customFormat="1" x14ac:dyDescent="0.2">
      <c r="A16" s="8" t="s">
        <v>12</v>
      </c>
      <c r="B16" s="1"/>
      <c r="C16" s="1"/>
      <c r="D16" s="1"/>
      <c r="E16" s="1"/>
      <c r="F16" s="1"/>
      <c r="G16" s="25"/>
      <c r="H16" s="25"/>
      <c r="I16" s="34" t="s">
        <v>152</v>
      </c>
      <c r="J16" s="33">
        <f>B25</f>
        <v>54600</v>
      </c>
      <c r="K16" s="31"/>
    </row>
    <row r="17" spans="1:11" s="4" customFormat="1" x14ac:dyDescent="0.2">
      <c r="A17" s="8" t="s">
        <v>25</v>
      </c>
      <c r="B17" s="1">
        <f t="shared" si="0"/>
        <v>9383709</v>
      </c>
      <c r="C17" s="1">
        <v>1846770.3</v>
      </c>
      <c r="D17" s="1">
        <v>2489537</v>
      </c>
      <c r="E17" s="1">
        <v>1718404.8</v>
      </c>
      <c r="F17" s="1">
        <v>3328996.9</v>
      </c>
      <c r="G17" s="25" t="s">
        <v>142</v>
      </c>
      <c r="H17" s="25"/>
      <c r="I17" s="34" t="s">
        <v>153</v>
      </c>
      <c r="J17" s="33">
        <f>B36</f>
        <v>1705200</v>
      </c>
      <c r="K17" s="31"/>
    </row>
    <row r="18" spans="1:11" s="4" customFormat="1" ht="45" x14ac:dyDescent="0.2">
      <c r="A18" s="8" t="s">
        <v>26</v>
      </c>
      <c r="B18" s="1">
        <f t="shared" si="0"/>
        <v>14985400</v>
      </c>
      <c r="C18" s="1">
        <f>C138</f>
        <v>2611000</v>
      </c>
      <c r="D18" s="1">
        <f>D138</f>
        <v>4597800</v>
      </c>
      <c r="E18" s="1">
        <f>E138</f>
        <v>2005400</v>
      </c>
      <c r="F18" s="1">
        <f>F138</f>
        <v>5771200</v>
      </c>
      <c r="G18" s="25"/>
      <c r="H18" s="25"/>
      <c r="I18" s="34" t="s">
        <v>154</v>
      </c>
      <c r="J18" s="33">
        <f>B58</f>
        <v>26100</v>
      </c>
      <c r="K18" s="31"/>
    </row>
    <row r="19" spans="1:11" s="4" customFormat="1" ht="33.75" x14ac:dyDescent="0.2">
      <c r="A19" s="8" t="s">
        <v>46</v>
      </c>
      <c r="B19" s="1">
        <f t="shared" si="0"/>
        <v>0</v>
      </c>
      <c r="C19" s="1"/>
      <c r="D19" s="1"/>
      <c r="E19" s="1"/>
      <c r="F19" s="1"/>
      <c r="G19" s="25"/>
      <c r="H19" s="25"/>
      <c r="I19" s="34" t="s">
        <v>155</v>
      </c>
      <c r="J19" s="33">
        <f>B55</f>
        <v>1233000</v>
      </c>
      <c r="K19" s="31"/>
    </row>
    <row r="20" spans="1:11" s="4" customFormat="1" ht="22.5" x14ac:dyDescent="0.2">
      <c r="A20" s="6" t="s">
        <v>103</v>
      </c>
      <c r="B20" s="15">
        <f t="shared" si="0"/>
        <v>0</v>
      </c>
      <c r="C20" s="15">
        <f>SUM(C22)</f>
        <v>0</v>
      </c>
      <c r="D20" s="15">
        <f>SUM(D22)</f>
        <v>0</v>
      </c>
      <c r="E20" s="15">
        <f>SUM(E22)</f>
        <v>0</v>
      </c>
      <c r="F20" s="15">
        <f>SUM(F22)</f>
        <v>0</v>
      </c>
      <c r="G20" s="25"/>
      <c r="H20" s="25"/>
      <c r="I20" s="34" t="s">
        <v>156</v>
      </c>
      <c r="J20" s="33">
        <f>B52</f>
        <v>353200</v>
      </c>
      <c r="K20" s="31"/>
    </row>
    <row r="21" spans="1:11" s="4" customFormat="1" x14ac:dyDescent="0.2">
      <c r="A21" s="8" t="s">
        <v>12</v>
      </c>
      <c r="B21" s="1"/>
      <c r="C21" s="1"/>
      <c r="D21" s="1"/>
      <c r="E21" s="1"/>
      <c r="F21" s="1"/>
      <c r="G21" s="25"/>
      <c r="H21" s="25"/>
      <c r="I21" s="31"/>
      <c r="J21" s="31"/>
      <c r="K21" s="31"/>
    </row>
    <row r="22" spans="1:11" s="4" customFormat="1" x14ac:dyDescent="0.2">
      <c r="A22" s="8" t="s">
        <v>25</v>
      </c>
      <c r="B22" s="1">
        <f t="shared" si="0"/>
        <v>0</v>
      </c>
      <c r="C22" s="1"/>
      <c r="D22" s="1"/>
      <c r="E22" s="1"/>
      <c r="F22" s="1"/>
      <c r="G22" s="25"/>
      <c r="H22" s="25"/>
      <c r="I22" s="31"/>
      <c r="J22" s="31"/>
      <c r="K22" s="31"/>
    </row>
    <row r="23" spans="1:11" s="4" customFormat="1" ht="33.75" x14ac:dyDescent="0.2">
      <c r="A23" s="6" t="s">
        <v>99</v>
      </c>
      <c r="B23" s="15">
        <f t="shared" si="0"/>
        <v>54600</v>
      </c>
      <c r="C23" s="15">
        <f>SUM(C25:C26)</f>
        <v>0</v>
      </c>
      <c r="D23" s="15">
        <f>SUM(D25:D26)</f>
        <v>13080</v>
      </c>
      <c r="E23" s="15">
        <f>SUM(E25:E26)</f>
        <v>41520</v>
      </c>
      <c r="F23" s="15">
        <f>SUM(F25:F26)</f>
        <v>0</v>
      </c>
      <c r="G23" s="25"/>
      <c r="H23" s="25"/>
      <c r="I23" s="31"/>
      <c r="J23" s="31"/>
      <c r="K23" s="31"/>
    </row>
    <row r="24" spans="1:11" s="4" customFormat="1" x14ac:dyDescent="0.2">
      <c r="A24" s="8" t="s">
        <v>12</v>
      </c>
      <c r="B24" s="1"/>
      <c r="C24" s="1"/>
      <c r="D24" s="1"/>
      <c r="E24" s="1"/>
      <c r="F24" s="1"/>
      <c r="G24" s="25"/>
      <c r="H24" s="25"/>
      <c r="I24" s="31"/>
      <c r="J24" s="32">
        <f>SUM(J13:J23)</f>
        <v>28030700</v>
      </c>
      <c r="K24" s="31"/>
    </row>
    <row r="25" spans="1:11" s="4" customFormat="1" x14ac:dyDescent="0.2">
      <c r="A25" s="8" t="s">
        <v>25</v>
      </c>
      <c r="B25" s="18">
        <f t="shared" si="0"/>
        <v>54600</v>
      </c>
      <c r="C25" s="1">
        <v>0</v>
      </c>
      <c r="D25" s="1">
        <v>13080</v>
      </c>
      <c r="E25" s="1">
        <v>41520</v>
      </c>
      <c r="F25" s="1">
        <v>0</v>
      </c>
      <c r="G25" s="25" t="s">
        <v>141</v>
      </c>
      <c r="H25" s="25"/>
    </row>
    <row r="26" spans="1:11" s="4" customFormat="1" ht="22.5" x14ac:dyDescent="0.2">
      <c r="A26" s="8" t="s">
        <v>116</v>
      </c>
      <c r="B26" s="18">
        <f t="shared" si="0"/>
        <v>0</v>
      </c>
      <c r="C26" s="1">
        <f>C261</f>
        <v>0</v>
      </c>
      <c r="D26" s="1">
        <f>D261</f>
        <v>0</v>
      </c>
      <c r="E26" s="1">
        <f>E261</f>
        <v>0</v>
      </c>
      <c r="F26" s="1">
        <f>F261</f>
        <v>0</v>
      </c>
      <c r="G26" s="25"/>
      <c r="H26" s="25"/>
    </row>
    <row r="27" spans="1:11" s="4" customFormat="1" x14ac:dyDescent="0.2">
      <c r="A27" s="6" t="s">
        <v>100</v>
      </c>
      <c r="B27" s="15">
        <f t="shared" si="0"/>
        <v>50700</v>
      </c>
      <c r="C27" s="15">
        <f>SUM(C29)</f>
        <v>10200</v>
      </c>
      <c r="D27" s="15">
        <f>SUM(D29)</f>
        <v>10350</v>
      </c>
      <c r="E27" s="15">
        <f>SUM(E29)</f>
        <v>10350</v>
      </c>
      <c r="F27" s="15">
        <f>SUM(F29)</f>
        <v>19800</v>
      </c>
      <c r="G27" s="25"/>
      <c r="H27" s="25"/>
    </row>
    <row r="28" spans="1:11" s="4" customFormat="1" x14ac:dyDescent="0.2">
      <c r="A28" s="8" t="s">
        <v>12</v>
      </c>
      <c r="B28" s="1"/>
      <c r="C28" s="1"/>
      <c r="D28" s="1"/>
      <c r="E28" s="1"/>
      <c r="F28" s="1"/>
      <c r="G28" s="25"/>
      <c r="H28" s="25"/>
    </row>
    <row r="29" spans="1:11" s="4" customFormat="1" x14ac:dyDescent="0.2">
      <c r="A29" s="8" t="s">
        <v>25</v>
      </c>
      <c r="B29" s="18">
        <f t="shared" si="0"/>
        <v>50700</v>
      </c>
      <c r="C29" s="1">
        <v>10200</v>
      </c>
      <c r="D29" s="1">
        <v>10350</v>
      </c>
      <c r="E29" s="1">
        <v>10350</v>
      </c>
      <c r="F29" s="1">
        <v>19800</v>
      </c>
      <c r="G29" s="25" t="s">
        <v>142</v>
      </c>
      <c r="H29" s="25"/>
    </row>
    <row r="30" spans="1:11" s="4" customFormat="1" ht="33.75" x14ac:dyDescent="0.2">
      <c r="A30" s="6" t="s">
        <v>101</v>
      </c>
      <c r="B30" s="15">
        <f t="shared" si="0"/>
        <v>0</v>
      </c>
      <c r="C30" s="15">
        <f>SUM(C32)</f>
        <v>0</v>
      </c>
      <c r="D30" s="15">
        <f>SUM(D32)</f>
        <v>0</v>
      </c>
      <c r="E30" s="15">
        <f>SUM(E32)</f>
        <v>0</v>
      </c>
      <c r="F30" s="15">
        <f>SUM(F32)</f>
        <v>0</v>
      </c>
      <c r="G30" s="25"/>
      <c r="H30" s="25"/>
    </row>
    <row r="31" spans="1:11" s="4" customFormat="1" x14ac:dyDescent="0.2">
      <c r="A31" s="8" t="s">
        <v>12</v>
      </c>
      <c r="B31" s="1">
        <f t="shared" si="0"/>
        <v>0</v>
      </c>
      <c r="C31" s="1"/>
      <c r="D31" s="1"/>
      <c r="E31" s="1"/>
      <c r="F31" s="1"/>
      <c r="G31" s="25"/>
      <c r="H31" s="25"/>
    </row>
    <row r="32" spans="1:11" s="4" customFormat="1" x14ac:dyDescent="0.2">
      <c r="A32" s="8" t="s">
        <v>25</v>
      </c>
      <c r="B32" s="1">
        <f t="shared" si="0"/>
        <v>0</v>
      </c>
      <c r="C32" s="1"/>
      <c r="D32" s="1"/>
      <c r="E32" s="1"/>
      <c r="F32" s="1"/>
      <c r="G32" s="25"/>
      <c r="H32" s="25"/>
    </row>
    <row r="33" spans="1:8" s="4" customFormat="1" ht="22.5" x14ac:dyDescent="0.2">
      <c r="A33" s="6" t="s">
        <v>102</v>
      </c>
      <c r="B33" s="15">
        <f t="shared" si="0"/>
        <v>1792991</v>
      </c>
      <c r="C33" s="15">
        <f>SUM(C35)+C36</f>
        <v>110599</v>
      </c>
      <c r="D33" s="15">
        <f>SUM(D35)+D36</f>
        <v>589200.5</v>
      </c>
      <c r="E33" s="15">
        <f>SUM(E35)+E36</f>
        <v>1045000.5</v>
      </c>
      <c r="F33" s="15">
        <f>SUM(F35)+F36</f>
        <v>48191</v>
      </c>
      <c r="G33" s="25"/>
      <c r="H33" s="25"/>
    </row>
    <row r="34" spans="1:8" s="4" customFormat="1" x14ac:dyDescent="0.2">
      <c r="A34" s="8" t="s">
        <v>12</v>
      </c>
      <c r="B34" s="1">
        <f t="shared" si="0"/>
        <v>0</v>
      </c>
      <c r="C34" s="1"/>
      <c r="D34" s="1"/>
      <c r="E34" s="1"/>
      <c r="F34" s="1"/>
      <c r="G34" s="25"/>
      <c r="H34" s="25"/>
    </row>
    <row r="35" spans="1:8" s="4" customFormat="1" x14ac:dyDescent="0.2">
      <c r="A35" s="8" t="s">
        <v>25</v>
      </c>
      <c r="B35" s="1">
        <f t="shared" si="0"/>
        <v>87791</v>
      </c>
      <c r="C35" s="1">
        <v>9791</v>
      </c>
      <c r="D35" s="1">
        <v>20000</v>
      </c>
      <c r="E35" s="1">
        <v>18000</v>
      </c>
      <c r="F35" s="1">
        <v>40000</v>
      </c>
      <c r="G35" s="25" t="s">
        <v>142</v>
      </c>
      <c r="H35" s="25"/>
    </row>
    <row r="36" spans="1:8" s="4" customFormat="1" x14ac:dyDescent="0.2">
      <c r="A36" s="9" t="s">
        <v>47</v>
      </c>
      <c r="B36" s="15">
        <f t="shared" si="0"/>
        <v>1705200</v>
      </c>
      <c r="C36" s="16">
        <f>SUM(C38:C47)</f>
        <v>100808</v>
      </c>
      <c r="D36" s="16">
        <f>SUM(D38:D47)</f>
        <v>569200.5</v>
      </c>
      <c r="E36" s="16">
        <f>SUM(E38:E47)</f>
        <v>1027000.5</v>
      </c>
      <c r="F36" s="16">
        <f>SUM(F38:F47)</f>
        <v>8191</v>
      </c>
      <c r="G36" s="25"/>
      <c r="H36" s="25"/>
    </row>
    <row r="37" spans="1:8" s="4" customFormat="1" x14ac:dyDescent="0.2">
      <c r="A37" s="9" t="s">
        <v>134</v>
      </c>
      <c r="B37" s="1"/>
      <c r="C37" s="13"/>
      <c r="D37" s="13"/>
      <c r="E37" s="13"/>
      <c r="F37" s="13"/>
      <c r="G37" s="25"/>
      <c r="H37" s="25"/>
    </row>
    <row r="38" spans="1:8" s="4" customFormat="1" ht="33.75" x14ac:dyDescent="0.2">
      <c r="A38" s="10" t="s">
        <v>27</v>
      </c>
      <c r="B38" s="1">
        <f t="shared" si="0"/>
        <v>0</v>
      </c>
      <c r="C38" s="1">
        <f>C323</f>
        <v>0</v>
      </c>
      <c r="D38" s="1">
        <f>D323</f>
        <v>0</v>
      </c>
      <c r="E38" s="1">
        <f>E323</f>
        <v>0</v>
      </c>
      <c r="F38" s="1">
        <f>F323</f>
        <v>0</v>
      </c>
      <c r="G38" s="25"/>
      <c r="H38" s="25"/>
    </row>
    <row r="39" spans="1:8" s="4" customFormat="1" ht="33.75" x14ac:dyDescent="0.2">
      <c r="A39" s="8" t="s">
        <v>28</v>
      </c>
      <c r="B39" s="1">
        <f t="shared" si="0"/>
        <v>0</v>
      </c>
      <c r="C39" s="1">
        <f>C384</f>
        <v>0</v>
      </c>
      <c r="D39" s="1">
        <f>D384</f>
        <v>0</v>
      </c>
      <c r="E39" s="1">
        <f>E384</f>
        <v>0</v>
      </c>
      <c r="F39" s="1">
        <f>F384</f>
        <v>0</v>
      </c>
      <c r="G39" s="25"/>
      <c r="H39" s="25"/>
    </row>
    <row r="40" spans="1:8" s="4" customFormat="1" ht="33.75" x14ac:dyDescent="0.2">
      <c r="A40" s="8" t="s">
        <v>29</v>
      </c>
      <c r="B40" s="1">
        <f t="shared" si="0"/>
        <v>0</v>
      </c>
      <c r="C40" s="1">
        <v>0</v>
      </c>
      <c r="D40" s="1">
        <v>0</v>
      </c>
      <c r="E40" s="1">
        <v>0</v>
      </c>
      <c r="F40" s="1">
        <v>0</v>
      </c>
      <c r="G40" s="25"/>
      <c r="H40" s="25"/>
    </row>
    <row r="41" spans="1:8" s="4" customFormat="1" ht="22.5" x14ac:dyDescent="0.2">
      <c r="A41" s="8" t="s">
        <v>30</v>
      </c>
      <c r="B41" s="1">
        <f t="shared" si="0"/>
        <v>0</v>
      </c>
      <c r="C41" s="1">
        <f>C432</f>
        <v>0</v>
      </c>
      <c r="D41" s="1">
        <f>D432</f>
        <v>0</v>
      </c>
      <c r="E41" s="1">
        <f>E432</f>
        <v>0</v>
      </c>
      <c r="F41" s="1">
        <f>F432</f>
        <v>0</v>
      </c>
      <c r="G41" s="25"/>
      <c r="H41" s="25"/>
    </row>
    <row r="42" spans="1:8" s="4" customFormat="1" ht="22.5" x14ac:dyDescent="0.2">
      <c r="A42" s="8" t="s">
        <v>31</v>
      </c>
      <c r="B42" s="1">
        <f t="shared" si="0"/>
        <v>77900</v>
      </c>
      <c r="C42" s="1">
        <f>C470</f>
        <v>5808</v>
      </c>
      <c r="D42" s="1">
        <f>D470</f>
        <v>36900.5</v>
      </c>
      <c r="E42" s="1">
        <f>E470</f>
        <v>27000.5</v>
      </c>
      <c r="F42" s="1">
        <f>F470</f>
        <v>8191</v>
      </c>
      <c r="G42" s="25"/>
      <c r="H42" s="25"/>
    </row>
    <row r="43" spans="1:8" s="4" customFormat="1" ht="22.5" x14ac:dyDescent="0.2">
      <c r="A43" s="8" t="s">
        <v>32</v>
      </c>
      <c r="B43" s="1">
        <f t="shared" si="0"/>
        <v>17600</v>
      </c>
      <c r="C43" s="1">
        <f>C506</f>
        <v>0</v>
      </c>
      <c r="D43" s="1">
        <f>D506</f>
        <v>17600</v>
      </c>
      <c r="E43" s="1">
        <f>E506</f>
        <v>0</v>
      </c>
      <c r="F43" s="1">
        <f>F506</f>
        <v>0</v>
      </c>
      <c r="G43" s="25"/>
      <c r="H43" s="25"/>
    </row>
    <row r="44" spans="1:8" s="4" customFormat="1" ht="22.5" x14ac:dyDescent="0.2">
      <c r="A44" s="8" t="s">
        <v>33</v>
      </c>
      <c r="B44" s="1">
        <f t="shared" si="0"/>
        <v>10000</v>
      </c>
      <c r="C44" s="1">
        <f>C543</f>
        <v>0</v>
      </c>
      <c r="D44" s="1">
        <v>10000</v>
      </c>
      <c r="E44" s="1">
        <f>E543</f>
        <v>0</v>
      </c>
      <c r="F44" s="1">
        <f>F543</f>
        <v>0</v>
      </c>
      <c r="G44" s="25"/>
      <c r="H44" s="25"/>
    </row>
    <row r="45" spans="1:8" s="4" customFormat="1" ht="22.5" x14ac:dyDescent="0.2">
      <c r="A45" s="8" t="s">
        <v>34</v>
      </c>
      <c r="B45" s="1">
        <f t="shared" si="0"/>
        <v>0</v>
      </c>
      <c r="C45" s="1">
        <f>C604</f>
        <v>0</v>
      </c>
      <c r="D45" s="1">
        <f>D604</f>
        <v>0</v>
      </c>
      <c r="E45" s="1">
        <f>E604</f>
        <v>0</v>
      </c>
      <c r="F45" s="1">
        <f>F604</f>
        <v>0</v>
      </c>
      <c r="G45" s="25"/>
      <c r="H45" s="25"/>
    </row>
    <row r="46" spans="1:8" s="4" customFormat="1" ht="22.5" x14ac:dyDescent="0.2">
      <c r="A46" s="8" t="s">
        <v>35</v>
      </c>
      <c r="B46" s="1">
        <f t="shared" si="0"/>
        <v>1599700</v>
      </c>
      <c r="C46" s="1">
        <f>C638</f>
        <v>95000</v>
      </c>
      <c r="D46" s="1">
        <f>D638</f>
        <v>504700</v>
      </c>
      <c r="E46" s="1">
        <f>E638</f>
        <v>1000000</v>
      </c>
      <c r="F46" s="1">
        <f>F638</f>
        <v>0</v>
      </c>
      <c r="G46" s="25"/>
      <c r="H46" s="25"/>
    </row>
    <row r="47" spans="1:8" s="4" customFormat="1" ht="33.75" x14ac:dyDescent="0.2">
      <c r="A47" s="8" t="s">
        <v>36</v>
      </c>
      <c r="B47" s="1">
        <f t="shared" si="0"/>
        <v>0</v>
      </c>
      <c r="C47" s="1"/>
      <c r="D47" s="1"/>
      <c r="E47" s="1"/>
      <c r="F47" s="1"/>
      <c r="G47" s="25"/>
      <c r="H47" s="25"/>
    </row>
    <row r="48" spans="1:8" s="4" customFormat="1" x14ac:dyDescent="0.2">
      <c r="A48" s="9" t="s">
        <v>48</v>
      </c>
      <c r="B48" s="15">
        <f t="shared" si="0"/>
        <v>0</v>
      </c>
      <c r="C48" s="15">
        <v>0</v>
      </c>
      <c r="D48" s="15">
        <v>0</v>
      </c>
      <c r="E48" s="15">
        <v>0</v>
      </c>
      <c r="F48" s="15">
        <v>0</v>
      </c>
      <c r="G48" s="25"/>
      <c r="H48" s="25"/>
    </row>
    <row r="49" spans="1:8" s="4" customFormat="1" ht="45" x14ac:dyDescent="0.2">
      <c r="A49" s="6" t="s">
        <v>19</v>
      </c>
      <c r="B49" s="15">
        <f>SUM(C49:F49)</f>
        <v>1737200</v>
      </c>
      <c r="C49" s="15">
        <f>SUM(C51:C55)</f>
        <v>312925</v>
      </c>
      <c r="D49" s="15">
        <f>SUM(D51:D55)</f>
        <v>408250</v>
      </c>
      <c r="E49" s="15">
        <f>SUM(E51:E55)</f>
        <v>365350</v>
      </c>
      <c r="F49" s="15">
        <f>SUM(F51:F55)</f>
        <v>650675</v>
      </c>
      <c r="G49" s="25"/>
      <c r="H49" s="25"/>
    </row>
    <row r="50" spans="1:8" s="4" customFormat="1" x14ac:dyDescent="0.2">
      <c r="A50" s="8" t="s">
        <v>10</v>
      </c>
      <c r="B50" s="1"/>
      <c r="C50" s="1"/>
      <c r="D50" s="1"/>
      <c r="E50" s="1"/>
      <c r="F50" s="1"/>
      <c r="G50" s="25"/>
      <c r="H50" s="25"/>
    </row>
    <row r="51" spans="1:8" s="4" customFormat="1" ht="45" x14ac:dyDescent="0.2">
      <c r="A51" s="8" t="s">
        <v>104</v>
      </c>
      <c r="B51" s="1">
        <f t="shared" si="0"/>
        <v>0</v>
      </c>
      <c r="C51" s="1"/>
      <c r="D51" s="1"/>
      <c r="E51" s="1"/>
      <c r="F51" s="1"/>
      <c r="G51" s="25"/>
      <c r="H51" s="25"/>
    </row>
    <row r="52" spans="1:8" s="4" customFormat="1" ht="45" x14ac:dyDescent="0.2">
      <c r="A52" s="8" t="s">
        <v>105</v>
      </c>
      <c r="B52" s="1">
        <f>SUM(C52:F52)</f>
        <v>353200</v>
      </c>
      <c r="C52" s="1">
        <f>C743</f>
        <v>76600</v>
      </c>
      <c r="D52" s="1">
        <f>D743</f>
        <v>100000</v>
      </c>
      <c r="E52" s="1">
        <f>E743</f>
        <v>26600</v>
      </c>
      <c r="F52" s="1">
        <f>F743</f>
        <v>150000</v>
      </c>
      <c r="G52" s="25" t="s">
        <v>160</v>
      </c>
      <c r="H52" s="25"/>
    </row>
    <row r="53" spans="1:8" s="4" customFormat="1" ht="22.5" x14ac:dyDescent="0.2">
      <c r="A53" s="8" t="s">
        <v>107</v>
      </c>
      <c r="B53" s="1">
        <f t="shared" si="0"/>
        <v>0</v>
      </c>
      <c r="C53" s="1"/>
      <c r="D53" s="1"/>
      <c r="E53" s="1"/>
      <c r="F53" s="1"/>
      <c r="G53" s="25"/>
      <c r="H53" s="25"/>
    </row>
    <row r="54" spans="1:8" s="4" customFormat="1" ht="22.5" x14ac:dyDescent="0.2">
      <c r="A54" s="8" t="s">
        <v>106</v>
      </c>
      <c r="B54" s="1">
        <f t="shared" si="0"/>
        <v>151000</v>
      </c>
      <c r="C54" s="1">
        <f>C740</f>
        <v>0</v>
      </c>
      <c r="D54" s="1">
        <f>D740</f>
        <v>0</v>
      </c>
      <c r="E54" s="1">
        <f>E740</f>
        <v>151000</v>
      </c>
      <c r="F54" s="1">
        <f>F740</f>
        <v>0</v>
      </c>
      <c r="G54" s="25"/>
      <c r="H54" s="25"/>
    </row>
    <row r="55" spans="1:8" s="4" customFormat="1" ht="22.5" x14ac:dyDescent="0.2">
      <c r="A55" s="8" t="s">
        <v>108</v>
      </c>
      <c r="B55" s="1">
        <f>SUM(C55:F55)</f>
        <v>1233000</v>
      </c>
      <c r="C55" s="30">
        <f>C765-100000</f>
        <v>236325</v>
      </c>
      <c r="D55" s="1">
        <f>D765</f>
        <v>308250</v>
      </c>
      <c r="E55" s="1">
        <f>E765</f>
        <v>187750</v>
      </c>
      <c r="F55" s="1">
        <f>F765</f>
        <v>500675</v>
      </c>
      <c r="G55" s="25"/>
      <c r="H55" s="25"/>
    </row>
    <row r="56" spans="1:8" s="4" customFormat="1" ht="22.5" x14ac:dyDescent="0.2">
      <c r="A56" s="6" t="s">
        <v>20</v>
      </c>
      <c r="B56" s="15">
        <f t="shared" si="0"/>
        <v>26100</v>
      </c>
      <c r="C56" s="15">
        <f>SUM(C57:C65)</f>
        <v>6100</v>
      </c>
      <c r="D56" s="15">
        <f>SUM(D57:D65)</f>
        <v>10000</v>
      </c>
      <c r="E56" s="15">
        <f>SUM(E57:E65)</f>
        <v>0</v>
      </c>
      <c r="F56" s="15">
        <f>SUM(F57:F65)</f>
        <v>10000</v>
      </c>
      <c r="G56" s="25"/>
      <c r="H56" s="25"/>
    </row>
    <row r="57" spans="1:8" s="4" customFormat="1" x14ac:dyDescent="0.2">
      <c r="A57" s="8" t="s">
        <v>12</v>
      </c>
      <c r="B57" s="1"/>
      <c r="C57" s="1"/>
      <c r="D57" s="1"/>
      <c r="E57" s="1"/>
      <c r="F57" s="1"/>
      <c r="G57" s="25"/>
      <c r="H57" s="25"/>
    </row>
    <row r="58" spans="1:8" s="4" customFormat="1" x14ac:dyDescent="0.2">
      <c r="A58" s="8" t="s">
        <v>49</v>
      </c>
      <c r="B58" s="18">
        <f t="shared" si="0"/>
        <v>26100</v>
      </c>
      <c r="C58" s="1">
        <v>6100</v>
      </c>
      <c r="D58" s="1">
        <v>10000</v>
      </c>
      <c r="E58" s="1">
        <v>0</v>
      </c>
      <c r="F58" s="1">
        <v>10000</v>
      </c>
      <c r="G58" s="25"/>
      <c r="H58" s="25"/>
    </row>
    <row r="59" spans="1:8" s="4" customFormat="1" x14ac:dyDescent="0.2">
      <c r="A59" s="8" t="s">
        <v>50</v>
      </c>
      <c r="B59" s="1">
        <f t="shared" si="0"/>
        <v>0</v>
      </c>
      <c r="C59" s="1"/>
      <c r="D59" s="1"/>
      <c r="E59" s="1"/>
      <c r="F59" s="1"/>
      <c r="G59" s="25"/>
      <c r="H59" s="25"/>
    </row>
    <row r="60" spans="1:8" s="4" customFormat="1" ht="22.5" x14ac:dyDescent="0.2">
      <c r="A60" s="8" t="s">
        <v>51</v>
      </c>
      <c r="B60" s="1">
        <f t="shared" si="0"/>
        <v>0</v>
      </c>
      <c r="C60" s="1"/>
      <c r="D60" s="1"/>
      <c r="E60" s="1"/>
      <c r="F60" s="1"/>
      <c r="G60" s="25"/>
      <c r="H60" s="25"/>
    </row>
    <row r="61" spans="1:8" s="4" customFormat="1" x14ac:dyDescent="0.2">
      <c r="A61" s="8" t="s">
        <v>52</v>
      </c>
      <c r="B61" s="1">
        <f t="shared" si="0"/>
        <v>0</v>
      </c>
      <c r="C61" s="1"/>
      <c r="D61" s="1"/>
      <c r="E61" s="1"/>
      <c r="F61" s="1"/>
      <c r="G61" s="25"/>
      <c r="H61" s="25"/>
    </row>
    <row r="62" spans="1:8" s="4" customFormat="1" x14ac:dyDescent="0.2">
      <c r="A62" s="8" t="s">
        <v>53</v>
      </c>
      <c r="B62" s="1">
        <f t="shared" si="0"/>
        <v>0</v>
      </c>
      <c r="C62" s="1"/>
      <c r="D62" s="1"/>
      <c r="E62" s="1"/>
      <c r="F62" s="1"/>
      <c r="G62" s="25"/>
      <c r="H62" s="25"/>
    </row>
    <row r="63" spans="1:8" s="4" customFormat="1" x14ac:dyDescent="0.2">
      <c r="A63" s="8" t="s">
        <v>54</v>
      </c>
      <c r="B63" s="1">
        <f t="shared" si="0"/>
        <v>0</v>
      </c>
      <c r="C63" s="1"/>
      <c r="D63" s="1"/>
      <c r="E63" s="1"/>
      <c r="F63" s="1"/>
      <c r="G63" s="25"/>
      <c r="H63" s="25"/>
    </row>
    <row r="64" spans="1:8" s="4" customFormat="1" x14ac:dyDescent="0.2">
      <c r="A64" s="8" t="s">
        <v>109</v>
      </c>
      <c r="B64" s="1">
        <f t="shared" si="0"/>
        <v>0</v>
      </c>
      <c r="C64" s="1"/>
      <c r="D64" s="1"/>
      <c r="E64" s="1"/>
      <c r="F64" s="1"/>
      <c r="G64" s="25"/>
      <c r="H64" s="25"/>
    </row>
    <row r="65" spans="1:11" s="4" customFormat="1" ht="33.75" x14ac:dyDescent="0.2">
      <c r="A65" s="8" t="s">
        <v>110</v>
      </c>
      <c r="B65" s="1">
        <f t="shared" si="0"/>
        <v>0</v>
      </c>
      <c r="C65" s="1"/>
      <c r="D65" s="1"/>
      <c r="E65" s="1"/>
      <c r="F65" s="1"/>
      <c r="G65" s="25"/>
      <c r="H65" s="25"/>
    </row>
    <row r="66" spans="1:11" s="4" customFormat="1" x14ac:dyDescent="0.2">
      <c r="A66" s="9" t="s">
        <v>21</v>
      </c>
      <c r="B66" s="15">
        <f t="shared" si="0"/>
        <v>0</v>
      </c>
      <c r="C66" s="15">
        <f>SUM(C67:C69)</f>
        <v>0</v>
      </c>
      <c r="D66" s="15">
        <f>SUM(D67:D69)</f>
        <v>0</v>
      </c>
      <c r="E66" s="15">
        <f>SUM(E67:E69)</f>
        <v>0</v>
      </c>
      <c r="F66" s="15">
        <f>SUM(F67:F69)</f>
        <v>0</v>
      </c>
      <c r="G66" s="25"/>
      <c r="H66" s="25"/>
    </row>
    <row r="67" spans="1:11" s="4" customFormat="1" x14ac:dyDescent="0.2">
      <c r="A67" s="8" t="s">
        <v>10</v>
      </c>
      <c r="B67" s="1"/>
      <c r="C67" s="1"/>
      <c r="D67" s="1"/>
      <c r="E67" s="1"/>
      <c r="F67" s="1"/>
      <c r="G67" s="25"/>
      <c r="H67" s="25"/>
    </row>
    <row r="68" spans="1:11" s="4" customFormat="1" ht="22.5" x14ac:dyDescent="0.2">
      <c r="A68" s="8" t="s">
        <v>22</v>
      </c>
      <c r="B68" s="1">
        <f t="shared" si="0"/>
        <v>0</v>
      </c>
      <c r="C68" s="1"/>
      <c r="D68" s="1"/>
      <c r="E68" s="1"/>
      <c r="F68" s="1"/>
      <c r="G68" s="25"/>
      <c r="H68" s="25"/>
    </row>
    <row r="69" spans="1:11" s="4" customFormat="1" x14ac:dyDescent="0.2">
      <c r="A69" s="8" t="s">
        <v>111</v>
      </c>
      <c r="B69" s="1">
        <f t="shared" si="0"/>
        <v>0</v>
      </c>
      <c r="C69" s="1"/>
      <c r="D69" s="1"/>
      <c r="E69" s="1"/>
      <c r="F69" s="1"/>
    </row>
    <row r="70" spans="1:11" s="4" customFormat="1" ht="22.5" x14ac:dyDescent="0.2">
      <c r="A70" s="14" t="s">
        <v>8</v>
      </c>
      <c r="B70" s="17">
        <f t="shared" si="0"/>
        <v>0</v>
      </c>
      <c r="C70" s="17">
        <v>0</v>
      </c>
      <c r="D70" s="17">
        <v>0</v>
      </c>
      <c r="E70" s="17">
        <v>0</v>
      </c>
      <c r="F70" s="17">
        <v>0</v>
      </c>
    </row>
    <row r="71" spans="1:11" s="4" customFormat="1" x14ac:dyDescent="0.2">
      <c r="A71" s="14" t="s">
        <v>9</v>
      </c>
      <c r="B71" s="17">
        <f>SUM(C71:F71)</f>
        <v>28180700</v>
      </c>
      <c r="C71" s="17">
        <f>C73+C138+C200+C261+C323+C384+C409+C432+C470+C506+C543+C604+C638+C676+C710+C773+C835</f>
        <v>5022594.3</v>
      </c>
      <c r="D71" s="17">
        <f>D73+D138+D200+D261+D323+D384+D409+D432+D470+D506+D543+D604+D638+D676+D710+D773+D835</f>
        <v>8138217.5</v>
      </c>
      <c r="E71" s="17">
        <f>E73+E138+E200+E261+E323+E384+E409+E432+E470+E506+E543+E604+E638+E676+E710+E773+E835</f>
        <v>5191025.3</v>
      </c>
      <c r="F71" s="17">
        <f>F73+F138+F200+F261+F323+F384+F409+F432+F470+F506+F543+F604+F638+F676+F710+F773+F835</f>
        <v>9828862.9000000004</v>
      </c>
      <c r="G71" s="29"/>
      <c r="H71" s="29"/>
      <c r="I71" s="27"/>
      <c r="J71" s="27"/>
      <c r="K71" s="28"/>
    </row>
    <row r="72" spans="1:11" s="4" customFormat="1" x14ac:dyDescent="0.2">
      <c r="A72" s="8" t="s">
        <v>10</v>
      </c>
      <c r="B72" s="1"/>
      <c r="C72" s="1"/>
      <c r="D72" s="1"/>
      <c r="E72" s="1"/>
      <c r="F72" s="1"/>
    </row>
    <row r="73" spans="1:11" s="4" customFormat="1" x14ac:dyDescent="0.2">
      <c r="A73" s="19" t="s">
        <v>112</v>
      </c>
      <c r="B73" s="20">
        <f>SUM(C73:F73)</f>
        <v>9576800</v>
      </c>
      <c r="C73" s="20">
        <f>C74+C79+C110+C113+C117+C123+C124+C134+C137</f>
        <v>1866761.3</v>
      </c>
      <c r="D73" s="20">
        <f>D74+D79+D110+D113+D117+D123+D124+D134+D137</f>
        <v>2527967</v>
      </c>
      <c r="E73" s="20">
        <f>E74+E79+E110+E113+E117+E123+E124+E134+E137</f>
        <v>1793274.8</v>
      </c>
      <c r="F73" s="20">
        <f>F74+F79+F110+F113+F117+F123+F124+F134+F137</f>
        <v>3388796.9</v>
      </c>
      <c r="G73" s="25"/>
      <c r="H73" s="25"/>
      <c r="I73" s="25"/>
      <c r="J73" s="25"/>
      <c r="K73" s="28"/>
    </row>
    <row r="74" spans="1:11" s="4" customFormat="1" ht="22.5" x14ac:dyDescent="0.2">
      <c r="A74" s="6" t="s">
        <v>11</v>
      </c>
      <c r="B74" s="15">
        <f t="shared" ref="B74:B139" si="1">SUM(C74:F74)</f>
        <v>5220100</v>
      </c>
      <c r="C74" s="15">
        <f>SUM(C76:C78)</f>
        <v>1000219</v>
      </c>
      <c r="D74" s="15">
        <f>SUM(D76:D78)</f>
        <v>1383060.3</v>
      </c>
      <c r="E74" s="15">
        <f>SUM(E76:E78)</f>
        <v>1081020.6000000001</v>
      </c>
      <c r="F74" s="15">
        <f>SUM(F76:F78)</f>
        <v>1755800.1</v>
      </c>
    </row>
    <row r="75" spans="1:11" s="4" customFormat="1" x14ac:dyDescent="0.2">
      <c r="A75" s="8" t="s">
        <v>12</v>
      </c>
      <c r="B75" s="1">
        <f t="shared" si="1"/>
        <v>0</v>
      </c>
      <c r="C75" s="1"/>
      <c r="D75" s="1"/>
      <c r="E75" s="1"/>
      <c r="F75" s="1"/>
    </row>
    <row r="76" spans="1:11" s="4" customFormat="1" x14ac:dyDescent="0.2">
      <c r="A76" s="8" t="s">
        <v>43</v>
      </c>
      <c r="B76" s="1">
        <f t="shared" si="1"/>
        <v>3831141.8999999994</v>
      </c>
      <c r="C76" s="1">
        <v>734302.2</v>
      </c>
      <c r="D76" s="1">
        <v>1015302.6</v>
      </c>
      <c r="E76" s="1">
        <v>792938.4</v>
      </c>
      <c r="F76" s="1">
        <v>1288598.7</v>
      </c>
    </row>
    <row r="77" spans="1:11" s="4" customFormat="1" x14ac:dyDescent="0.2">
      <c r="A77" s="8" t="s">
        <v>44</v>
      </c>
      <c r="B77" s="1">
        <f>SUM(C77:F77)</f>
        <v>12000</v>
      </c>
      <c r="C77" s="1">
        <v>2000</v>
      </c>
      <c r="D77" s="1">
        <v>3000</v>
      </c>
      <c r="E77" s="1">
        <v>3000</v>
      </c>
      <c r="F77" s="1">
        <v>4000</v>
      </c>
    </row>
    <row r="78" spans="1:11" s="4" customFormat="1" ht="22.5" x14ac:dyDescent="0.2">
      <c r="A78" s="8" t="s">
        <v>45</v>
      </c>
      <c r="B78" s="1">
        <f>SUM(C78:F78)</f>
        <v>1376958.1</v>
      </c>
      <c r="C78" s="1">
        <v>263916.79999999999</v>
      </c>
      <c r="D78" s="1">
        <v>364757.7</v>
      </c>
      <c r="E78" s="1">
        <v>285082.2</v>
      </c>
      <c r="F78" s="1">
        <v>463201.4</v>
      </c>
    </row>
    <row r="79" spans="1:11" s="4" customFormat="1" x14ac:dyDescent="0.2">
      <c r="A79" s="6" t="s">
        <v>13</v>
      </c>
      <c r="B79" s="15">
        <f t="shared" si="1"/>
        <v>3269600</v>
      </c>
      <c r="C79" s="15">
        <f>C81+C82+C83+C90+C91+C103</f>
        <v>676584</v>
      </c>
      <c r="D79" s="15">
        <f>D81+D82+D83+D90+D91+D103</f>
        <v>812156.8</v>
      </c>
      <c r="E79" s="15">
        <f>E81+E82+E83+E90+E91+E103</f>
        <v>511380.2</v>
      </c>
      <c r="F79" s="15">
        <f>F81+F82+F83+F90+F91+F103</f>
        <v>1269479</v>
      </c>
    </row>
    <row r="80" spans="1:11" s="4" customFormat="1" x14ac:dyDescent="0.2">
      <c r="A80" s="8" t="s">
        <v>12</v>
      </c>
      <c r="B80" s="15"/>
      <c r="C80" s="15"/>
      <c r="D80" s="15"/>
      <c r="E80" s="15"/>
      <c r="F80" s="15"/>
    </row>
    <row r="81" spans="1:6" s="4" customFormat="1" x14ac:dyDescent="0.2">
      <c r="A81" s="6" t="s">
        <v>37</v>
      </c>
      <c r="B81" s="15">
        <f t="shared" si="1"/>
        <v>0</v>
      </c>
      <c r="C81" s="15"/>
      <c r="D81" s="15"/>
      <c r="E81" s="15"/>
      <c r="F81" s="15"/>
    </row>
    <row r="82" spans="1:6" s="4" customFormat="1" x14ac:dyDescent="0.2">
      <c r="A82" s="6" t="s">
        <v>38</v>
      </c>
      <c r="B82" s="15">
        <f t="shared" si="1"/>
        <v>0</v>
      </c>
      <c r="C82" s="15">
        <v>0</v>
      </c>
      <c r="D82" s="15">
        <v>0</v>
      </c>
      <c r="E82" s="15">
        <v>0</v>
      </c>
      <c r="F82" s="15">
        <v>0</v>
      </c>
    </row>
    <row r="83" spans="1:6" s="4" customFormat="1" x14ac:dyDescent="0.2">
      <c r="A83" s="6" t="s">
        <v>6</v>
      </c>
      <c r="B83" s="15">
        <f t="shared" si="1"/>
        <v>3020000</v>
      </c>
      <c r="C83" s="15">
        <f>SUM(C85:C88)</f>
        <v>649508</v>
      </c>
      <c r="D83" s="15">
        <f>SUM(D85:D88)</f>
        <v>755099.60000000009</v>
      </c>
      <c r="E83" s="15">
        <f>SUM(E85:E88)</f>
        <v>425883</v>
      </c>
      <c r="F83" s="15">
        <f>SUM(F85:F88)</f>
        <v>1189509.3999999999</v>
      </c>
    </row>
    <row r="84" spans="1:6" s="4" customFormat="1" x14ac:dyDescent="0.2">
      <c r="A84" s="8" t="s">
        <v>10</v>
      </c>
      <c r="B84" s="1"/>
      <c r="C84" s="1"/>
      <c r="D84" s="1"/>
      <c r="E84" s="1"/>
      <c r="F84" s="1"/>
    </row>
    <row r="85" spans="1:6" s="4" customFormat="1" ht="22.5" x14ac:dyDescent="0.2">
      <c r="A85" s="8" t="s">
        <v>55</v>
      </c>
      <c r="B85" s="1">
        <f t="shared" si="1"/>
        <v>1812000</v>
      </c>
      <c r="C85" s="1">
        <v>444300</v>
      </c>
      <c r="D85" s="1">
        <v>453100</v>
      </c>
      <c r="E85" s="1">
        <v>139800</v>
      </c>
      <c r="F85" s="1">
        <v>774800</v>
      </c>
    </row>
    <row r="86" spans="1:6" s="4" customFormat="1" x14ac:dyDescent="0.2">
      <c r="A86" s="8" t="s">
        <v>56</v>
      </c>
      <c r="B86" s="1">
        <f t="shared" si="1"/>
        <v>0</v>
      </c>
      <c r="C86" s="1"/>
      <c r="D86" s="1"/>
      <c r="E86" s="1"/>
      <c r="F86" s="1"/>
    </row>
    <row r="87" spans="1:6" s="4" customFormat="1" ht="22.5" x14ac:dyDescent="0.2">
      <c r="A87" s="8" t="s">
        <v>69</v>
      </c>
      <c r="B87" s="1">
        <f t="shared" si="1"/>
        <v>1013000</v>
      </c>
      <c r="C87" s="1">
        <v>168833.2</v>
      </c>
      <c r="D87" s="1">
        <v>253249.8</v>
      </c>
      <c r="E87" s="1">
        <v>253249.8</v>
      </c>
      <c r="F87" s="1">
        <v>337667.2</v>
      </c>
    </row>
    <row r="88" spans="1:6" s="4" customFormat="1" ht="22.5" x14ac:dyDescent="0.2">
      <c r="A88" s="8" t="s">
        <v>57</v>
      </c>
      <c r="B88" s="1">
        <f t="shared" si="1"/>
        <v>195000</v>
      </c>
      <c r="C88" s="1">
        <v>36374.800000000003</v>
      </c>
      <c r="D88" s="1">
        <v>48749.8</v>
      </c>
      <c r="E88" s="1">
        <v>32833.199999999997</v>
      </c>
      <c r="F88" s="1">
        <v>77042.2</v>
      </c>
    </row>
    <row r="89" spans="1:6" s="4" customFormat="1" x14ac:dyDescent="0.2">
      <c r="A89" s="8" t="s">
        <v>70</v>
      </c>
      <c r="B89" s="1">
        <f t="shared" si="1"/>
        <v>0</v>
      </c>
      <c r="C89" s="1"/>
      <c r="D89" s="1"/>
      <c r="E89" s="1"/>
      <c r="F89" s="1"/>
    </row>
    <row r="90" spans="1:6" s="4" customFormat="1" x14ac:dyDescent="0.2">
      <c r="A90" s="6" t="s">
        <v>66</v>
      </c>
      <c r="B90" s="15">
        <f t="shared" si="1"/>
        <v>0</v>
      </c>
      <c r="C90" s="15"/>
      <c r="D90" s="15"/>
      <c r="E90" s="15"/>
      <c r="F90" s="15"/>
    </row>
    <row r="91" spans="1:6" s="4" customFormat="1" ht="22.5" x14ac:dyDescent="0.2">
      <c r="A91" s="6" t="s">
        <v>39</v>
      </c>
      <c r="B91" s="15">
        <f t="shared" si="1"/>
        <v>149300</v>
      </c>
      <c r="C91" s="15">
        <f>SUM(C92:C102)</f>
        <v>16876</v>
      </c>
      <c r="D91" s="15">
        <f>SUM(D92:D102)</f>
        <v>33627.199999999997</v>
      </c>
      <c r="E91" s="15">
        <f>SUM(E92:E102)</f>
        <v>44627.199999999997</v>
      </c>
      <c r="F91" s="15">
        <f>SUM(F92:F102)</f>
        <v>54169.599999999999</v>
      </c>
    </row>
    <row r="92" spans="1:6" s="4" customFormat="1" ht="18" customHeight="1" x14ac:dyDescent="0.2">
      <c r="A92" s="8" t="s">
        <v>139</v>
      </c>
      <c r="B92" s="18">
        <f>SUM(C92:F92)</f>
        <v>11000</v>
      </c>
      <c r="C92" s="18">
        <v>0</v>
      </c>
      <c r="D92" s="18">
        <v>0</v>
      </c>
      <c r="E92" s="18">
        <v>11000</v>
      </c>
      <c r="F92" s="18">
        <v>0</v>
      </c>
    </row>
    <row r="93" spans="1:6" s="4" customFormat="1" ht="22.5" x14ac:dyDescent="0.2">
      <c r="A93" s="8" t="s">
        <v>71</v>
      </c>
      <c r="B93" s="1">
        <f t="shared" si="1"/>
        <v>0</v>
      </c>
      <c r="C93" s="1"/>
      <c r="D93" s="1"/>
      <c r="E93" s="1"/>
      <c r="F93" s="1"/>
    </row>
    <row r="94" spans="1:6" s="4" customFormat="1" ht="22.5" x14ac:dyDescent="0.2">
      <c r="A94" s="8" t="s">
        <v>72</v>
      </c>
      <c r="B94" s="1">
        <f t="shared" si="1"/>
        <v>5000</v>
      </c>
      <c r="C94" s="1">
        <v>0</v>
      </c>
      <c r="D94" s="1">
        <v>0</v>
      </c>
      <c r="E94" s="1">
        <v>5000</v>
      </c>
      <c r="F94" s="1">
        <v>0</v>
      </c>
    </row>
    <row r="95" spans="1:6" s="4" customFormat="1" ht="33.75" x14ac:dyDescent="0.2">
      <c r="A95" s="8" t="s">
        <v>73</v>
      </c>
      <c r="B95" s="1">
        <f t="shared" si="1"/>
        <v>0</v>
      </c>
      <c r="C95" s="1"/>
      <c r="D95" s="1"/>
      <c r="E95" s="1"/>
      <c r="F95" s="1"/>
    </row>
    <row r="96" spans="1:6" s="4" customFormat="1" ht="33.75" x14ac:dyDescent="0.2">
      <c r="A96" s="8" t="s">
        <v>74</v>
      </c>
      <c r="B96" s="1">
        <f t="shared" si="1"/>
        <v>87791</v>
      </c>
      <c r="C96" s="1">
        <v>9791</v>
      </c>
      <c r="D96" s="1">
        <v>20000</v>
      </c>
      <c r="E96" s="1">
        <v>18000</v>
      </c>
      <c r="F96" s="1">
        <v>40000</v>
      </c>
    </row>
    <row r="97" spans="1:7" s="4" customFormat="1" ht="22.5" x14ac:dyDescent="0.2">
      <c r="A97" s="8" t="s">
        <v>75</v>
      </c>
      <c r="B97" s="1">
        <f t="shared" si="1"/>
        <v>0</v>
      </c>
      <c r="C97" s="1"/>
      <c r="D97" s="1"/>
      <c r="E97" s="1"/>
      <c r="F97" s="1"/>
    </row>
    <row r="98" spans="1:7" s="4" customFormat="1" x14ac:dyDescent="0.2">
      <c r="A98" s="8" t="s">
        <v>76</v>
      </c>
      <c r="B98" s="1">
        <f t="shared" si="1"/>
        <v>0</v>
      </c>
      <c r="C98" s="1"/>
      <c r="D98" s="1"/>
      <c r="E98" s="1"/>
      <c r="F98" s="1"/>
    </row>
    <row r="99" spans="1:7" s="4" customFormat="1" ht="22.5" x14ac:dyDescent="0.2">
      <c r="A99" s="8" t="s">
        <v>77</v>
      </c>
      <c r="B99" s="1">
        <f t="shared" si="1"/>
        <v>0</v>
      </c>
      <c r="C99" s="1"/>
      <c r="D99" s="1"/>
      <c r="E99" s="1"/>
      <c r="F99" s="1"/>
    </row>
    <row r="100" spans="1:7" s="4" customFormat="1" x14ac:dyDescent="0.2">
      <c r="A100" s="8" t="s">
        <v>78</v>
      </c>
      <c r="B100" s="1">
        <f t="shared" si="1"/>
        <v>42509</v>
      </c>
      <c r="C100" s="1">
        <v>7085</v>
      </c>
      <c r="D100" s="1">
        <v>10627.2</v>
      </c>
      <c r="E100" s="1">
        <v>10627.2</v>
      </c>
      <c r="F100" s="1">
        <v>14169.6</v>
      </c>
    </row>
    <row r="101" spans="1:7" s="4" customFormat="1" x14ac:dyDescent="0.2">
      <c r="A101" s="8" t="s">
        <v>79</v>
      </c>
      <c r="B101" s="1">
        <f t="shared" si="1"/>
        <v>0</v>
      </c>
      <c r="C101" s="1"/>
      <c r="D101" s="1"/>
      <c r="E101" s="1"/>
      <c r="F101" s="1"/>
    </row>
    <row r="102" spans="1:7" s="4" customFormat="1" ht="22.5" x14ac:dyDescent="0.2">
      <c r="A102" s="8" t="s">
        <v>80</v>
      </c>
      <c r="B102" s="1">
        <f t="shared" si="1"/>
        <v>3000</v>
      </c>
      <c r="C102" s="1"/>
      <c r="D102" s="1">
        <v>3000</v>
      </c>
      <c r="E102" s="1"/>
      <c r="F102" s="1"/>
    </row>
    <row r="103" spans="1:7" s="4" customFormat="1" x14ac:dyDescent="0.2">
      <c r="A103" s="6" t="s">
        <v>40</v>
      </c>
      <c r="B103" s="15">
        <f t="shared" si="1"/>
        <v>100300</v>
      </c>
      <c r="C103" s="15">
        <f>SUM(C104:C109)</f>
        <v>10200</v>
      </c>
      <c r="D103" s="15">
        <f>SUM(D104:D109)</f>
        <v>23430</v>
      </c>
      <c r="E103" s="15">
        <f>SUM(E104:E109)</f>
        <v>40870</v>
      </c>
      <c r="F103" s="15">
        <f>SUM(F104:F109)</f>
        <v>25800</v>
      </c>
    </row>
    <row r="104" spans="1:7" s="4" customFormat="1" x14ac:dyDescent="0.2">
      <c r="A104" s="8" t="s">
        <v>137</v>
      </c>
      <c r="B104" s="18">
        <f>SUM(C104:F104)</f>
        <v>56700</v>
      </c>
      <c r="C104" s="18">
        <v>10200</v>
      </c>
      <c r="D104" s="18">
        <v>10350</v>
      </c>
      <c r="E104" s="18">
        <v>10350</v>
      </c>
      <c r="F104" s="18">
        <v>25800</v>
      </c>
      <c r="G104" s="4" t="s">
        <v>148</v>
      </c>
    </row>
    <row r="105" spans="1:7" s="4" customFormat="1" x14ac:dyDescent="0.2">
      <c r="A105" s="8" t="s">
        <v>140</v>
      </c>
      <c r="B105" s="18">
        <f>SUM(C105:F105)</f>
        <v>43600</v>
      </c>
      <c r="C105" s="18">
        <v>0</v>
      </c>
      <c r="D105" s="18">
        <v>13080</v>
      </c>
      <c r="E105" s="18">
        <v>30520</v>
      </c>
      <c r="F105" s="18">
        <v>0</v>
      </c>
    </row>
    <row r="106" spans="1:7" s="4" customFormat="1" ht="33.75" x14ac:dyDescent="0.2">
      <c r="A106" s="8" t="s">
        <v>81</v>
      </c>
      <c r="B106" s="1">
        <f t="shared" si="1"/>
        <v>0</v>
      </c>
      <c r="C106" s="1"/>
      <c r="D106" s="1"/>
      <c r="E106" s="1"/>
      <c r="F106" s="1"/>
    </row>
    <row r="107" spans="1:7" s="4" customFormat="1" ht="33.75" x14ac:dyDescent="0.2">
      <c r="A107" s="8" t="s">
        <v>82</v>
      </c>
      <c r="B107" s="1">
        <f t="shared" si="1"/>
        <v>0</v>
      </c>
      <c r="C107" s="1"/>
      <c r="D107" s="1"/>
      <c r="E107" s="1"/>
      <c r="F107" s="1"/>
    </row>
    <row r="108" spans="1:7" x14ac:dyDescent="0.2">
      <c r="A108" s="8" t="s">
        <v>83</v>
      </c>
      <c r="B108" s="1">
        <f t="shared" si="1"/>
        <v>0</v>
      </c>
      <c r="C108" s="11"/>
      <c r="D108" s="11"/>
      <c r="E108" s="11"/>
      <c r="F108" s="11"/>
    </row>
    <row r="109" spans="1:7" ht="22.5" x14ac:dyDescent="0.2">
      <c r="A109" s="8" t="s">
        <v>84</v>
      </c>
      <c r="B109" s="1">
        <f t="shared" si="1"/>
        <v>0</v>
      </c>
      <c r="C109" s="11"/>
      <c r="D109" s="11"/>
      <c r="E109" s="11"/>
      <c r="F109" s="11"/>
    </row>
    <row r="110" spans="1:7" s="4" customFormat="1" x14ac:dyDescent="0.2">
      <c r="A110" s="9" t="s">
        <v>58</v>
      </c>
      <c r="B110" s="15">
        <f t="shared" si="1"/>
        <v>0</v>
      </c>
      <c r="C110" s="15">
        <v>0</v>
      </c>
      <c r="D110" s="15">
        <v>0</v>
      </c>
      <c r="E110" s="15">
        <v>0</v>
      </c>
      <c r="F110" s="15">
        <v>0</v>
      </c>
    </row>
    <row r="111" spans="1:7" s="4" customFormat="1" x14ac:dyDescent="0.2">
      <c r="A111" s="8" t="s">
        <v>12</v>
      </c>
      <c r="B111" s="1"/>
      <c r="C111" s="1"/>
      <c r="D111" s="1"/>
      <c r="E111" s="1"/>
      <c r="F111" s="1"/>
    </row>
    <row r="112" spans="1:7" s="4" customFormat="1" ht="22.5" x14ac:dyDescent="0.2">
      <c r="A112" s="8" t="s">
        <v>59</v>
      </c>
      <c r="B112" s="1">
        <f t="shared" si="1"/>
        <v>0</v>
      </c>
      <c r="C112" s="1"/>
      <c r="D112" s="1"/>
      <c r="E112" s="1"/>
      <c r="F112" s="1"/>
    </row>
    <row r="113" spans="1:6" s="4" customFormat="1" x14ac:dyDescent="0.2">
      <c r="A113" s="6" t="s">
        <v>41</v>
      </c>
      <c r="B113" s="15">
        <f>SUM(C113:F113)</f>
        <v>450600</v>
      </c>
      <c r="C113" s="15">
        <f>SUM(C114:C116)</f>
        <v>81000</v>
      </c>
      <c r="D113" s="15">
        <f>SUM(D114:D116)</f>
        <v>112000</v>
      </c>
      <c r="E113" s="15">
        <f>SUM(E114:E116)</f>
        <v>112000</v>
      </c>
      <c r="F113" s="15">
        <f>SUM(F114:F116)</f>
        <v>145600</v>
      </c>
    </row>
    <row r="114" spans="1:6" s="4" customFormat="1" x14ac:dyDescent="0.2">
      <c r="A114" s="8" t="s">
        <v>149</v>
      </c>
      <c r="B114" s="18">
        <f>SUM(C114:F114)</f>
        <v>2600</v>
      </c>
      <c r="C114" s="18">
        <v>2600</v>
      </c>
      <c r="D114" s="18">
        <v>0</v>
      </c>
      <c r="E114" s="18">
        <v>0</v>
      </c>
      <c r="F114" s="18">
        <v>0</v>
      </c>
    </row>
    <row r="115" spans="1:6" s="4" customFormat="1" ht="22.5" x14ac:dyDescent="0.2">
      <c r="A115" s="8" t="s">
        <v>85</v>
      </c>
      <c r="B115" s="1">
        <f t="shared" si="1"/>
        <v>448000</v>
      </c>
      <c r="C115" s="1">
        <v>78400</v>
      </c>
      <c r="D115" s="1">
        <v>112000</v>
      </c>
      <c r="E115" s="1">
        <v>112000</v>
      </c>
      <c r="F115" s="1">
        <v>145600</v>
      </c>
    </row>
    <row r="116" spans="1:6" s="4" customFormat="1" ht="22.5" x14ac:dyDescent="0.2">
      <c r="A116" s="8" t="s">
        <v>86</v>
      </c>
      <c r="B116" s="1">
        <f t="shared" si="1"/>
        <v>0</v>
      </c>
      <c r="C116" s="1"/>
      <c r="D116" s="1"/>
      <c r="E116" s="1"/>
      <c r="F116" s="1"/>
    </row>
    <row r="117" spans="1:6" s="4" customFormat="1" ht="22.5" x14ac:dyDescent="0.2">
      <c r="A117" s="6" t="s">
        <v>60</v>
      </c>
      <c r="B117" s="15">
        <f t="shared" si="1"/>
        <v>111500</v>
      </c>
      <c r="C117" s="15">
        <f>SUM(C119:C122)</f>
        <v>0</v>
      </c>
      <c r="D117" s="15">
        <f>SUM(D119:D122)</f>
        <v>90000</v>
      </c>
      <c r="E117" s="15">
        <f>SUM(E119:E122)</f>
        <v>21500</v>
      </c>
      <c r="F117" s="15">
        <f>SUM(F119:F122)</f>
        <v>0</v>
      </c>
    </row>
    <row r="118" spans="1:6" s="4" customFormat="1" x14ac:dyDescent="0.2">
      <c r="A118" s="8" t="s">
        <v>12</v>
      </c>
      <c r="B118" s="1">
        <f t="shared" si="1"/>
        <v>0</v>
      </c>
      <c r="C118" s="1"/>
      <c r="D118" s="1"/>
      <c r="E118" s="1"/>
      <c r="F118" s="1"/>
    </row>
    <row r="119" spans="1:6" s="4" customFormat="1" ht="22.5" x14ac:dyDescent="0.2">
      <c r="A119" s="8" t="s">
        <v>87</v>
      </c>
      <c r="B119" s="1">
        <f t="shared" si="1"/>
        <v>0</v>
      </c>
      <c r="C119" s="1"/>
      <c r="D119" s="1"/>
      <c r="E119" s="1"/>
      <c r="F119" s="1"/>
    </row>
    <row r="120" spans="1:6" s="4" customFormat="1" x14ac:dyDescent="0.2">
      <c r="A120" s="8" t="s">
        <v>68</v>
      </c>
      <c r="B120" s="1">
        <f t="shared" si="1"/>
        <v>111500</v>
      </c>
      <c r="C120" s="1">
        <v>0</v>
      </c>
      <c r="D120" s="1">
        <v>90000</v>
      </c>
      <c r="E120" s="1">
        <v>21500</v>
      </c>
      <c r="F120" s="1">
        <v>0</v>
      </c>
    </row>
    <row r="121" spans="1:6" s="4" customFormat="1" ht="22.5" x14ac:dyDescent="0.2">
      <c r="A121" s="8" t="s">
        <v>88</v>
      </c>
      <c r="B121" s="1">
        <f t="shared" si="1"/>
        <v>0</v>
      </c>
      <c r="C121" s="1"/>
      <c r="D121" s="1"/>
      <c r="E121" s="1"/>
      <c r="F121" s="1"/>
    </row>
    <row r="122" spans="1:6" s="4" customFormat="1" x14ac:dyDescent="0.2">
      <c r="A122" s="8" t="s">
        <v>42</v>
      </c>
      <c r="B122" s="1">
        <f t="shared" si="1"/>
        <v>0</v>
      </c>
      <c r="C122" s="1"/>
      <c r="D122" s="1"/>
      <c r="E122" s="1"/>
      <c r="F122" s="1"/>
    </row>
    <row r="123" spans="1:6" s="4" customFormat="1" x14ac:dyDescent="0.2">
      <c r="A123" s="6" t="s">
        <v>14</v>
      </c>
      <c r="B123" s="15">
        <f t="shared" si="1"/>
        <v>0</v>
      </c>
      <c r="C123" s="15">
        <v>0</v>
      </c>
      <c r="D123" s="15">
        <v>0</v>
      </c>
      <c r="E123" s="15">
        <v>0</v>
      </c>
      <c r="F123" s="15">
        <v>0</v>
      </c>
    </row>
    <row r="124" spans="1:6" s="4" customFormat="1" x14ac:dyDescent="0.2">
      <c r="A124" s="6" t="s">
        <v>15</v>
      </c>
      <c r="B124" s="15">
        <f t="shared" si="1"/>
        <v>525000</v>
      </c>
      <c r="C124" s="15">
        <f>SUM(C126:C133)</f>
        <v>108958.3</v>
      </c>
      <c r="D124" s="15">
        <f>SUM(D126:D133)</f>
        <v>130749.9</v>
      </c>
      <c r="E124" s="15">
        <f>SUM(E126:E133)</f>
        <v>67374</v>
      </c>
      <c r="F124" s="15">
        <f>SUM(F126:F133)</f>
        <v>217917.8</v>
      </c>
    </row>
    <row r="125" spans="1:6" s="4" customFormat="1" x14ac:dyDescent="0.2">
      <c r="A125" s="8" t="s">
        <v>12</v>
      </c>
      <c r="B125" s="1"/>
      <c r="C125" s="1"/>
      <c r="D125" s="1"/>
      <c r="E125" s="1"/>
      <c r="F125" s="1"/>
    </row>
    <row r="126" spans="1:6" s="4" customFormat="1" ht="22.5" x14ac:dyDescent="0.2">
      <c r="A126" s="8" t="s">
        <v>89</v>
      </c>
      <c r="B126" s="1">
        <f t="shared" si="1"/>
        <v>0</v>
      </c>
      <c r="C126" s="1"/>
      <c r="D126" s="1"/>
      <c r="E126" s="1"/>
      <c r="F126" s="1"/>
    </row>
    <row r="127" spans="1:6" s="4" customFormat="1" ht="22.5" x14ac:dyDescent="0.2">
      <c r="A127" s="8" t="s">
        <v>90</v>
      </c>
      <c r="B127" s="1">
        <f t="shared" si="1"/>
        <v>0</v>
      </c>
      <c r="C127" s="1"/>
      <c r="D127" s="1"/>
      <c r="E127" s="1"/>
      <c r="F127" s="1"/>
    </row>
    <row r="128" spans="1:6" s="4" customFormat="1" ht="22.5" x14ac:dyDescent="0.2">
      <c r="A128" s="8" t="s">
        <v>91</v>
      </c>
      <c r="B128" s="1">
        <f t="shared" si="1"/>
        <v>0</v>
      </c>
      <c r="C128" s="1"/>
      <c r="D128" s="1"/>
      <c r="E128" s="1"/>
      <c r="F128" s="1"/>
    </row>
    <row r="129" spans="1:6" s="4" customFormat="1" ht="22.5" x14ac:dyDescent="0.2">
      <c r="A129" s="8" t="s">
        <v>92</v>
      </c>
      <c r="B129" s="1">
        <f t="shared" si="1"/>
        <v>2000</v>
      </c>
      <c r="C129" s="1">
        <v>0</v>
      </c>
      <c r="D129" s="1">
        <v>0</v>
      </c>
      <c r="E129" s="1">
        <v>2000</v>
      </c>
      <c r="F129" s="1">
        <v>0</v>
      </c>
    </row>
    <row r="130" spans="1:6" s="4" customFormat="1" x14ac:dyDescent="0.2">
      <c r="A130" s="8" t="s">
        <v>93</v>
      </c>
      <c r="B130" s="1">
        <f t="shared" si="1"/>
        <v>523000</v>
      </c>
      <c r="C130" s="1">
        <v>108958.3</v>
      </c>
      <c r="D130" s="1">
        <v>130749.9</v>
      </c>
      <c r="E130" s="1">
        <v>65374</v>
      </c>
      <c r="F130" s="1">
        <v>217917.8</v>
      </c>
    </row>
    <row r="131" spans="1:6" s="4" customFormat="1" ht="22.5" x14ac:dyDescent="0.2">
      <c r="A131" s="8" t="s">
        <v>94</v>
      </c>
      <c r="B131" s="1">
        <f t="shared" si="1"/>
        <v>0</v>
      </c>
      <c r="C131" s="1"/>
      <c r="D131" s="1"/>
      <c r="E131" s="1"/>
      <c r="F131" s="1"/>
    </row>
    <row r="132" spans="1:6" s="4" customFormat="1" ht="22.5" x14ac:dyDescent="0.2">
      <c r="A132" s="8" t="s">
        <v>95</v>
      </c>
      <c r="B132" s="1">
        <f t="shared" si="1"/>
        <v>0</v>
      </c>
      <c r="C132" s="1"/>
      <c r="D132" s="1"/>
      <c r="E132" s="1"/>
      <c r="F132" s="1"/>
    </row>
    <row r="133" spans="1:6" s="4" customFormat="1" ht="22.5" x14ac:dyDescent="0.2">
      <c r="A133" s="8" t="s">
        <v>96</v>
      </c>
      <c r="B133" s="1">
        <f t="shared" si="1"/>
        <v>0</v>
      </c>
      <c r="C133" s="1"/>
      <c r="D133" s="1"/>
      <c r="E133" s="1"/>
      <c r="F133" s="1"/>
    </row>
    <row r="134" spans="1:6" s="4" customFormat="1" x14ac:dyDescent="0.2">
      <c r="A134" s="6" t="s">
        <v>16</v>
      </c>
      <c r="B134" s="15">
        <f t="shared" si="1"/>
        <v>0</v>
      </c>
      <c r="C134" s="15">
        <v>0</v>
      </c>
      <c r="D134" s="15">
        <v>0</v>
      </c>
      <c r="E134" s="15">
        <v>0</v>
      </c>
      <c r="F134" s="15">
        <v>0</v>
      </c>
    </row>
    <row r="135" spans="1:6" s="4" customFormat="1" x14ac:dyDescent="0.2">
      <c r="A135" s="8" t="s">
        <v>12</v>
      </c>
      <c r="B135" s="1"/>
      <c r="C135" s="1"/>
      <c r="D135" s="1"/>
      <c r="E135" s="1"/>
      <c r="F135" s="1"/>
    </row>
    <row r="136" spans="1:6" s="4" customFormat="1" ht="33.75" x14ac:dyDescent="0.2">
      <c r="A136" s="8" t="s">
        <v>61</v>
      </c>
      <c r="B136" s="1">
        <f t="shared" si="1"/>
        <v>0</v>
      </c>
      <c r="C136" s="1"/>
      <c r="D136" s="1"/>
      <c r="E136" s="1"/>
      <c r="F136" s="1"/>
    </row>
    <row r="137" spans="1:6" s="4" customFormat="1" ht="22.5" x14ac:dyDescent="0.2">
      <c r="A137" s="6" t="s">
        <v>62</v>
      </c>
      <c r="B137" s="15">
        <f t="shared" si="1"/>
        <v>0</v>
      </c>
      <c r="C137" s="15">
        <v>0</v>
      </c>
      <c r="D137" s="15">
        <v>0</v>
      </c>
      <c r="E137" s="15">
        <v>0</v>
      </c>
      <c r="F137" s="15">
        <v>0</v>
      </c>
    </row>
    <row r="138" spans="1:6" ht="52.5" x14ac:dyDescent="0.2">
      <c r="A138" s="19" t="s">
        <v>113</v>
      </c>
      <c r="B138" s="20">
        <f>SUM(C138:F138)</f>
        <v>14985400</v>
      </c>
      <c r="C138" s="20">
        <f>C139+C144+C173+C176+C179+C185+C186+C196+C199</f>
        <v>2611000</v>
      </c>
      <c r="D138" s="20">
        <f>D139+D144+D173+D176+D179+D185+D186+D196+D199</f>
        <v>4597800</v>
      </c>
      <c r="E138" s="20">
        <f>E139+E144+E173+E176+E179+E185+E186+E196+E199</f>
        <v>2005400</v>
      </c>
      <c r="F138" s="20">
        <f>F139+F144+F173+F176+F179+F185+F186+F196+F199</f>
        <v>5771200</v>
      </c>
    </row>
    <row r="139" spans="1:6" ht="22.5" x14ac:dyDescent="0.2">
      <c r="A139" s="6" t="s">
        <v>11</v>
      </c>
      <c r="B139" s="15">
        <f t="shared" si="1"/>
        <v>13427000</v>
      </c>
      <c r="C139" s="15">
        <f>SUM(C141:C143)</f>
        <v>2567400</v>
      </c>
      <c r="D139" s="15">
        <f>SUM(D141:D143)</f>
        <v>4463300</v>
      </c>
      <c r="E139" s="15">
        <f>SUM(E141:E143)</f>
        <v>1431700</v>
      </c>
      <c r="F139" s="15">
        <f>SUM(F141:F143)</f>
        <v>4964600</v>
      </c>
    </row>
    <row r="140" spans="1:6" x14ac:dyDescent="0.2">
      <c r="A140" s="8" t="s">
        <v>12</v>
      </c>
      <c r="B140" s="1"/>
      <c r="C140" s="1"/>
      <c r="D140" s="1"/>
      <c r="E140" s="1"/>
      <c r="F140" s="1"/>
    </row>
    <row r="141" spans="1:6" x14ac:dyDescent="0.2">
      <c r="A141" s="8" t="s">
        <v>43</v>
      </c>
      <c r="B141" s="1">
        <f t="shared" ref="B141:B205" si="2">SUM(C141:F141)</f>
        <v>9954000</v>
      </c>
      <c r="C141" s="1">
        <v>1907900</v>
      </c>
      <c r="D141" s="1">
        <v>3318000</v>
      </c>
      <c r="E141" s="1">
        <v>1059000</v>
      </c>
      <c r="F141" s="1">
        <v>3669100</v>
      </c>
    </row>
    <row r="142" spans="1:6" x14ac:dyDescent="0.2">
      <c r="A142" s="8" t="s">
        <v>44</v>
      </c>
      <c r="B142" s="1">
        <f t="shared" si="2"/>
        <v>43000</v>
      </c>
      <c r="C142" s="1">
        <v>7000</v>
      </c>
      <c r="D142" s="1">
        <v>10500</v>
      </c>
      <c r="E142" s="1">
        <v>10500</v>
      </c>
      <c r="F142" s="1">
        <v>15000</v>
      </c>
    </row>
    <row r="143" spans="1:6" ht="22.5" x14ac:dyDescent="0.2">
      <c r="A143" s="8" t="s">
        <v>45</v>
      </c>
      <c r="B143" s="1">
        <f t="shared" si="2"/>
        <v>3430000</v>
      </c>
      <c r="C143" s="1">
        <v>652500</v>
      </c>
      <c r="D143" s="1">
        <v>1134800</v>
      </c>
      <c r="E143" s="1">
        <v>362200</v>
      </c>
      <c r="F143" s="1">
        <v>1280500</v>
      </c>
    </row>
    <row r="144" spans="1:6" x14ac:dyDescent="0.2">
      <c r="A144" s="6" t="s">
        <v>13</v>
      </c>
      <c r="B144" s="15">
        <f t="shared" si="2"/>
        <v>397800</v>
      </c>
      <c r="C144" s="15">
        <f>C146+C147+C148+C155+C156+C167</f>
        <v>33600</v>
      </c>
      <c r="D144" s="15">
        <f>D146+D147+D148+D155+D156+D167</f>
        <v>134500</v>
      </c>
      <c r="E144" s="15">
        <f>E146+E147+E148+E155+E156+E167</f>
        <v>63100</v>
      </c>
      <c r="F144" s="15">
        <f>F146+F147+F148+F155+F156+F167</f>
        <v>166600</v>
      </c>
    </row>
    <row r="145" spans="1:6" x14ac:dyDescent="0.2">
      <c r="A145" s="8" t="s">
        <v>12</v>
      </c>
      <c r="B145" s="18"/>
      <c r="C145" s="15"/>
      <c r="D145" s="15"/>
      <c r="E145" s="15"/>
      <c r="F145" s="15"/>
    </row>
    <row r="146" spans="1:6" x14ac:dyDescent="0.2">
      <c r="A146" s="6" t="s">
        <v>37</v>
      </c>
      <c r="B146" s="15">
        <f t="shared" si="2"/>
        <v>138800</v>
      </c>
      <c r="C146" s="15">
        <v>23600</v>
      </c>
      <c r="D146" s="15">
        <v>34500</v>
      </c>
      <c r="E146" s="15">
        <v>24100</v>
      </c>
      <c r="F146" s="15">
        <v>56600</v>
      </c>
    </row>
    <row r="147" spans="1:6" x14ac:dyDescent="0.2">
      <c r="A147" s="6" t="s">
        <v>38</v>
      </c>
      <c r="B147" s="15">
        <f t="shared" si="2"/>
        <v>0</v>
      </c>
      <c r="C147" s="15">
        <v>0</v>
      </c>
      <c r="D147" s="15">
        <v>0</v>
      </c>
      <c r="E147" s="15">
        <v>0</v>
      </c>
      <c r="F147" s="15">
        <v>0</v>
      </c>
    </row>
    <row r="148" spans="1:6" x14ac:dyDescent="0.2">
      <c r="A148" s="6" t="s">
        <v>6</v>
      </c>
      <c r="B148" s="15">
        <f t="shared" si="2"/>
        <v>0</v>
      </c>
      <c r="C148" s="15">
        <f>SUM(C150:C154)</f>
        <v>0</v>
      </c>
      <c r="D148" s="15">
        <f>SUM(D150:D154)</f>
        <v>0</v>
      </c>
      <c r="E148" s="15">
        <f>SUM(E150:E154)</f>
        <v>0</v>
      </c>
      <c r="F148" s="15">
        <f>SUM(F150:F154)</f>
        <v>0</v>
      </c>
    </row>
    <row r="149" spans="1:6" x14ac:dyDescent="0.2">
      <c r="A149" s="8" t="s">
        <v>10</v>
      </c>
      <c r="B149" s="1"/>
      <c r="C149" s="1"/>
      <c r="D149" s="1"/>
      <c r="E149" s="1"/>
      <c r="F149" s="1"/>
    </row>
    <row r="150" spans="1:6" ht="42" customHeight="1" x14ac:dyDescent="0.2">
      <c r="A150" s="8" t="s">
        <v>55</v>
      </c>
      <c r="B150" s="1">
        <f t="shared" si="2"/>
        <v>0</v>
      </c>
      <c r="C150" s="1"/>
      <c r="D150" s="1"/>
      <c r="E150" s="1"/>
      <c r="F150" s="1"/>
    </row>
    <row r="151" spans="1:6" ht="45" customHeight="1" x14ac:dyDescent="0.2">
      <c r="A151" s="8" t="s">
        <v>56</v>
      </c>
      <c r="B151" s="1">
        <f t="shared" si="2"/>
        <v>0</v>
      </c>
      <c r="C151" s="1"/>
      <c r="D151" s="1"/>
      <c r="E151" s="1"/>
      <c r="F151" s="1"/>
    </row>
    <row r="152" spans="1:6" ht="22.5" x14ac:dyDescent="0.2">
      <c r="A152" s="8" t="s">
        <v>69</v>
      </c>
      <c r="B152" s="1">
        <f t="shared" si="2"/>
        <v>0</v>
      </c>
      <c r="C152" s="1"/>
      <c r="D152" s="1"/>
      <c r="E152" s="1"/>
      <c r="F152" s="1"/>
    </row>
    <row r="153" spans="1:6" ht="22.5" x14ac:dyDescent="0.2">
      <c r="A153" s="8" t="s">
        <v>57</v>
      </c>
      <c r="B153" s="1">
        <f t="shared" si="2"/>
        <v>0</v>
      </c>
      <c r="C153" s="1"/>
      <c r="D153" s="1"/>
      <c r="E153" s="1"/>
      <c r="F153" s="1"/>
    </row>
    <row r="154" spans="1:6" x14ac:dyDescent="0.2">
      <c r="A154" s="8" t="s">
        <v>70</v>
      </c>
      <c r="B154" s="1">
        <f t="shared" si="2"/>
        <v>0</v>
      </c>
      <c r="C154" s="1"/>
      <c r="D154" s="1"/>
      <c r="E154" s="1"/>
      <c r="F154" s="1"/>
    </row>
    <row r="155" spans="1:6" x14ac:dyDescent="0.2">
      <c r="A155" s="6" t="s">
        <v>66</v>
      </c>
      <c r="B155" s="15">
        <f t="shared" si="2"/>
        <v>0</v>
      </c>
      <c r="C155" s="15">
        <v>0</v>
      </c>
      <c r="D155" s="15">
        <v>0</v>
      </c>
      <c r="E155" s="15">
        <v>0</v>
      </c>
      <c r="F155" s="15">
        <v>0</v>
      </c>
    </row>
    <row r="156" spans="1:6" ht="22.5" x14ac:dyDescent="0.2">
      <c r="A156" s="6" t="s">
        <v>39</v>
      </c>
      <c r="B156" s="15">
        <f t="shared" si="2"/>
        <v>30000</v>
      </c>
      <c r="C156" s="15">
        <f>SUM(C157:C166)</f>
        <v>10000</v>
      </c>
      <c r="D156" s="15">
        <f>SUM(D157:D166)</f>
        <v>0</v>
      </c>
      <c r="E156" s="15">
        <f>SUM(E157:E166)</f>
        <v>10000</v>
      </c>
      <c r="F156" s="15">
        <f>SUM(F157:F166)</f>
        <v>10000</v>
      </c>
    </row>
    <row r="157" spans="1:6" ht="22.5" x14ac:dyDescent="0.2">
      <c r="A157" s="8" t="s">
        <v>71</v>
      </c>
      <c r="B157" s="1">
        <f t="shared" si="2"/>
        <v>0</v>
      </c>
      <c r="C157" s="1"/>
      <c r="D157" s="1"/>
      <c r="E157" s="1"/>
      <c r="F157" s="1"/>
    </row>
    <row r="158" spans="1:6" ht="22.5" x14ac:dyDescent="0.2">
      <c r="A158" s="8" t="s">
        <v>72</v>
      </c>
      <c r="B158" s="1">
        <f t="shared" si="2"/>
        <v>30000</v>
      </c>
      <c r="C158" s="1">
        <v>10000</v>
      </c>
      <c r="D158" s="1">
        <v>0</v>
      </c>
      <c r="E158" s="1">
        <v>10000</v>
      </c>
      <c r="F158" s="1">
        <v>10000</v>
      </c>
    </row>
    <row r="159" spans="1:6" ht="33.75" x14ac:dyDescent="0.2">
      <c r="A159" s="8" t="s">
        <v>73</v>
      </c>
      <c r="B159" s="1">
        <f t="shared" si="2"/>
        <v>0</v>
      </c>
      <c r="C159" s="1"/>
      <c r="D159" s="1"/>
      <c r="E159" s="1"/>
      <c r="F159" s="1"/>
    </row>
    <row r="160" spans="1:6" ht="33.75" x14ac:dyDescent="0.2">
      <c r="A160" s="8" t="s">
        <v>74</v>
      </c>
      <c r="B160" s="1">
        <f t="shared" si="2"/>
        <v>0</v>
      </c>
      <c r="C160" s="1"/>
      <c r="D160" s="1"/>
      <c r="E160" s="1"/>
      <c r="F160" s="1"/>
    </row>
    <row r="161" spans="1:6" ht="22.5" x14ac:dyDescent="0.2">
      <c r="A161" s="8" t="s">
        <v>75</v>
      </c>
      <c r="B161" s="1">
        <f t="shared" si="2"/>
        <v>0</v>
      </c>
      <c r="C161" s="1"/>
      <c r="D161" s="1"/>
      <c r="E161" s="1"/>
      <c r="F161" s="1"/>
    </row>
    <row r="162" spans="1:6" x14ac:dyDescent="0.2">
      <c r="A162" s="8" t="s">
        <v>76</v>
      </c>
      <c r="B162" s="1">
        <f t="shared" si="2"/>
        <v>0</v>
      </c>
      <c r="C162" s="1"/>
      <c r="D162" s="1"/>
      <c r="E162" s="1"/>
      <c r="F162" s="1"/>
    </row>
    <row r="163" spans="1:6" ht="22.5" x14ac:dyDescent="0.2">
      <c r="A163" s="8" t="s">
        <v>77</v>
      </c>
      <c r="B163" s="1">
        <f t="shared" si="2"/>
        <v>0</v>
      </c>
      <c r="C163" s="1"/>
      <c r="D163" s="1"/>
      <c r="E163" s="1"/>
      <c r="F163" s="1"/>
    </row>
    <row r="164" spans="1:6" x14ac:dyDescent="0.2">
      <c r="A164" s="8" t="s">
        <v>78</v>
      </c>
      <c r="B164" s="1">
        <f t="shared" si="2"/>
        <v>0</v>
      </c>
      <c r="C164" s="1"/>
      <c r="D164" s="1"/>
      <c r="E164" s="1"/>
      <c r="F164" s="1"/>
    </row>
    <row r="165" spans="1:6" x14ac:dyDescent="0.2">
      <c r="A165" s="8" t="s">
        <v>79</v>
      </c>
      <c r="B165" s="1">
        <f t="shared" si="2"/>
        <v>0</v>
      </c>
      <c r="C165" s="1"/>
      <c r="D165" s="1"/>
      <c r="E165" s="1"/>
      <c r="F165" s="1"/>
    </row>
    <row r="166" spans="1:6" ht="22.5" x14ac:dyDescent="0.2">
      <c r="A166" s="8" t="s">
        <v>80</v>
      </c>
      <c r="B166" s="1">
        <f t="shared" si="2"/>
        <v>0</v>
      </c>
      <c r="C166" s="1"/>
      <c r="D166" s="1"/>
      <c r="E166" s="1"/>
      <c r="F166" s="1"/>
    </row>
    <row r="167" spans="1:6" x14ac:dyDescent="0.2">
      <c r="A167" s="6" t="s">
        <v>40</v>
      </c>
      <c r="B167" s="15">
        <f t="shared" si="2"/>
        <v>229000</v>
      </c>
      <c r="C167" s="15">
        <f>SUM(C168:C172)</f>
        <v>0</v>
      </c>
      <c r="D167" s="15">
        <f>SUM(D168:D172)</f>
        <v>100000</v>
      </c>
      <c r="E167" s="15">
        <f>SUM(E168:E172)</f>
        <v>29000</v>
      </c>
      <c r="F167" s="15">
        <f>SUM(F168:F172)</f>
        <v>100000</v>
      </c>
    </row>
    <row r="168" spans="1:6" x14ac:dyDescent="0.2">
      <c r="A168" s="8" t="s">
        <v>143</v>
      </c>
      <c r="B168" s="18">
        <f>SUM(C168:F168)</f>
        <v>229000</v>
      </c>
      <c r="C168" s="18">
        <v>0</v>
      </c>
      <c r="D168" s="18">
        <v>100000</v>
      </c>
      <c r="E168" s="18">
        <v>29000</v>
      </c>
      <c r="F168" s="18">
        <v>100000</v>
      </c>
    </row>
    <row r="169" spans="1:6" ht="33.75" x14ac:dyDescent="0.2">
      <c r="A169" s="8" t="s">
        <v>81</v>
      </c>
      <c r="B169" s="1">
        <f t="shared" si="2"/>
        <v>0</v>
      </c>
      <c r="C169" s="1"/>
      <c r="D169" s="1"/>
      <c r="E169" s="1"/>
      <c r="F169" s="1"/>
    </row>
    <row r="170" spans="1:6" ht="33.75" x14ac:dyDescent="0.2">
      <c r="A170" s="8" t="s">
        <v>82</v>
      </c>
      <c r="B170" s="1">
        <f t="shared" si="2"/>
        <v>0</v>
      </c>
      <c r="C170" s="1"/>
      <c r="D170" s="1"/>
      <c r="E170" s="1"/>
      <c r="F170" s="1"/>
    </row>
    <row r="171" spans="1:6" x14ac:dyDescent="0.2">
      <c r="A171" s="8" t="s">
        <v>83</v>
      </c>
      <c r="B171" s="1">
        <f t="shared" si="2"/>
        <v>0</v>
      </c>
      <c r="C171" s="11"/>
      <c r="D171" s="11"/>
      <c r="E171" s="11"/>
      <c r="F171" s="11"/>
    </row>
    <row r="172" spans="1:6" ht="22.5" x14ac:dyDescent="0.2">
      <c r="A172" s="8" t="s">
        <v>84</v>
      </c>
      <c r="B172" s="1">
        <f t="shared" si="2"/>
        <v>0</v>
      </c>
      <c r="C172" s="11"/>
      <c r="D172" s="11"/>
      <c r="E172" s="11"/>
      <c r="F172" s="11"/>
    </row>
    <row r="173" spans="1:6" x14ac:dyDescent="0.2">
      <c r="A173" s="9" t="s">
        <v>58</v>
      </c>
      <c r="B173" s="15">
        <f t="shared" si="2"/>
        <v>0</v>
      </c>
      <c r="C173" s="15">
        <v>0</v>
      </c>
      <c r="D173" s="15">
        <v>0</v>
      </c>
      <c r="E173" s="15">
        <v>0</v>
      </c>
      <c r="F173" s="15">
        <v>0</v>
      </c>
    </row>
    <row r="174" spans="1:6" x14ac:dyDescent="0.2">
      <c r="A174" s="8" t="s">
        <v>12</v>
      </c>
      <c r="B174" s="1"/>
      <c r="C174" s="1"/>
      <c r="D174" s="1"/>
      <c r="E174" s="1"/>
      <c r="F174" s="1"/>
    </row>
    <row r="175" spans="1:6" ht="22.5" x14ac:dyDescent="0.2">
      <c r="A175" s="8" t="s">
        <v>59</v>
      </c>
      <c r="B175" s="1">
        <f t="shared" si="2"/>
        <v>0</v>
      </c>
      <c r="C175" s="1">
        <v>0</v>
      </c>
      <c r="D175" s="1">
        <v>0</v>
      </c>
      <c r="E175" s="1">
        <v>0</v>
      </c>
      <c r="F175" s="1">
        <v>0</v>
      </c>
    </row>
    <row r="176" spans="1:6" x14ac:dyDescent="0.2">
      <c r="A176" s="6" t="s">
        <v>41</v>
      </c>
      <c r="B176" s="15">
        <f t="shared" si="2"/>
        <v>0</v>
      </c>
      <c r="C176" s="15">
        <f>SUM(C177:C178)</f>
        <v>0</v>
      </c>
      <c r="D176" s="15">
        <f>SUM(D177:D178)</f>
        <v>0</v>
      </c>
      <c r="E176" s="15">
        <f>SUM(E177:E178)</f>
        <v>0</v>
      </c>
      <c r="F176" s="15">
        <f>SUM(F177:F178)</f>
        <v>0</v>
      </c>
    </row>
    <row r="177" spans="1:6" ht="22.5" x14ac:dyDescent="0.2">
      <c r="A177" s="8" t="s">
        <v>85</v>
      </c>
      <c r="B177" s="1">
        <f t="shared" si="2"/>
        <v>0</v>
      </c>
      <c r="C177" s="1"/>
      <c r="D177" s="1"/>
      <c r="E177" s="1"/>
      <c r="F177" s="1"/>
    </row>
    <row r="178" spans="1:6" ht="22.5" x14ac:dyDescent="0.2">
      <c r="A178" s="8" t="s">
        <v>86</v>
      </c>
      <c r="B178" s="1">
        <f t="shared" si="2"/>
        <v>0</v>
      </c>
      <c r="C178" s="1"/>
      <c r="D178" s="1"/>
      <c r="E178" s="1"/>
      <c r="F178" s="1"/>
    </row>
    <row r="179" spans="1:6" ht="22.5" x14ac:dyDescent="0.2">
      <c r="A179" s="6" t="s">
        <v>60</v>
      </c>
      <c r="B179" s="15">
        <f t="shared" si="2"/>
        <v>1062989</v>
      </c>
      <c r="C179" s="15">
        <f>SUM(C181:C184)</f>
        <v>0</v>
      </c>
      <c r="D179" s="15">
        <f>SUM(D181:D184)</f>
        <v>0</v>
      </c>
      <c r="E179" s="15">
        <f>SUM(E181:E184)</f>
        <v>462989</v>
      </c>
      <c r="F179" s="15">
        <f>SUM(F181:F184)</f>
        <v>600000</v>
      </c>
    </row>
    <row r="180" spans="1:6" x14ac:dyDescent="0.2">
      <c r="A180" s="8" t="s">
        <v>12</v>
      </c>
      <c r="B180" s="1"/>
      <c r="C180" s="1"/>
      <c r="D180" s="1"/>
      <c r="E180" s="1"/>
      <c r="F180" s="1"/>
    </row>
    <row r="181" spans="1:6" ht="22.5" x14ac:dyDescent="0.2">
      <c r="A181" s="8" t="s">
        <v>87</v>
      </c>
      <c r="B181" s="1">
        <f t="shared" si="2"/>
        <v>0</v>
      </c>
      <c r="C181" s="1"/>
      <c r="D181" s="1"/>
      <c r="E181" s="1"/>
      <c r="F181" s="1"/>
    </row>
    <row r="182" spans="1:6" x14ac:dyDescent="0.2">
      <c r="A182" s="8" t="s">
        <v>68</v>
      </c>
      <c r="B182" s="1">
        <f t="shared" si="2"/>
        <v>1062989</v>
      </c>
      <c r="C182" s="1">
        <v>0</v>
      </c>
      <c r="D182" s="1">
        <v>0</v>
      </c>
      <c r="E182" s="1">
        <v>462989</v>
      </c>
      <c r="F182" s="1">
        <v>600000</v>
      </c>
    </row>
    <row r="183" spans="1:6" ht="22.5" x14ac:dyDescent="0.2">
      <c r="A183" s="8" t="s">
        <v>88</v>
      </c>
      <c r="B183" s="1">
        <f t="shared" si="2"/>
        <v>0</v>
      </c>
      <c r="C183" s="1"/>
      <c r="D183" s="1"/>
      <c r="E183" s="1"/>
      <c r="F183" s="1"/>
    </row>
    <row r="184" spans="1:6" x14ac:dyDescent="0.2">
      <c r="A184" s="8" t="s">
        <v>42</v>
      </c>
      <c r="B184" s="1">
        <f t="shared" si="2"/>
        <v>0</v>
      </c>
      <c r="C184" s="1"/>
      <c r="D184" s="1"/>
      <c r="E184" s="1"/>
      <c r="F184" s="1"/>
    </row>
    <row r="185" spans="1:6" x14ac:dyDescent="0.2">
      <c r="A185" s="6" t="s">
        <v>14</v>
      </c>
      <c r="B185" s="15">
        <f t="shared" si="2"/>
        <v>0</v>
      </c>
      <c r="C185" s="15">
        <v>0</v>
      </c>
      <c r="D185" s="15">
        <v>0</v>
      </c>
      <c r="E185" s="15">
        <v>0</v>
      </c>
      <c r="F185" s="15">
        <v>0</v>
      </c>
    </row>
    <row r="186" spans="1:6" x14ac:dyDescent="0.2">
      <c r="A186" s="6" t="s">
        <v>15</v>
      </c>
      <c r="B186" s="15">
        <f t="shared" si="2"/>
        <v>97611</v>
      </c>
      <c r="C186" s="15">
        <f>SUM(C188:C195)</f>
        <v>10000</v>
      </c>
      <c r="D186" s="15">
        <f>SUM(D188:D195)</f>
        <v>0</v>
      </c>
      <c r="E186" s="15">
        <f>SUM(E188:E195)</f>
        <v>47611</v>
      </c>
      <c r="F186" s="15">
        <f>SUM(F188:F195)</f>
        <v>40000</v>
      </c>
    </row>
    <row r="187" spans="1:6" x14ac:dyDescent="0.2">
      <c r="A187" s="8" t="s">
        <v>12</v>
      </c>
      <c r="B187" s="1"/>
      <c r="C187" s="1"/>
      <c r="D187" s="1"/>
      <c r="E187" s="1"/>
      <c r="F187" s="1"/>
    </row>
    <row r="188" spans="1:6" ht="22.5" x14ac:dyDescent="0.2">
      <c r="A188" s="8" t="s">
        <v>89</v>
      </c>
      <c r="B188" s="1">
        <f t="shared" si="2"/>
        <v>0</v>
      </c>
      <c r="C188" s="1"/>
      <c r="D188" s="1"/>
      <c r="E188" s="1"/>
      <c r="F188" s="1"/>
    </row>
    <row r="189" spans="1:6" ht="22.5" x14ac:dyDescent="0.2">
      <c r="A189" s="8" t="s">
        <v>90</v>
      </c>
      <c r="B189" s="1">
        <f t="shared" si="2"/>
        <v>0</v>
      </c>
      <c r="C189" s="1"/>
      <c r="D189" s="1"/>
      <c r="E189" s="1"/>
      <c r="F189" s="1"/>
    </row>
    <row r="190" spans="1:6" ht="22.5" x14ac:dyDescent="0.2">
      <c r="A190" s="8" t="s">
        <v>91</v>
      </c>
      <c r="B190" s="1">
        <f t="shared" si="2"/>
        <v>0</v>
      </c>
      <c r="C190" s="1"/>
      <c r="D190" s="1"/>
      <c r="E190" s="1"/>
      <c r="F190" s="1"/>
    </row>
    <row r="191" spans="1:6" ht="22.5" x14ac:dyDescent="0.2">
      <c r="A191" s="8" t="s">
        <v>92</v>
      </c>
      <c r="B191" s="1">
        <f t="shared" si="2"/>
        <v>0</v>
      </c>
      <c r="C191" s="1"/>
      <c r="D191" s="1"/>
      <c r="E191" s="1"/>
      <c r="F191" s="1"/>
    </row>
    <row r="192" spans="1:6" x14ac:dyDescent="0.2">
      <c r="A192" s="8" t="s">
        <v>93</v>
      </c>
      <c r="B192" s="1">
        <f t="shared" si="2"/>
        <v>0</v>
      </c>
      <c r="C192" s="1"/>
      <c r="D192" s="1"/>
      <c r="E192" s="1"/>
      <c r="F192" s="1"/>
    </row>
    <row r="193" spans="1:6" ht="22.5" x14ac:dyDescent="0.2">
      <c r="A193" s="8" t="s">
        <v>94</v>
      </c>
      <c r="B193" s="1">
        <f t="shared" si="2"/>
        <v>0</v>
      </c>
      <c r="C193" s="1"/>
      <c r="D193" s="1"/>
      <c r="E193" s="1"/>
      <c r="F193" s="1"/>
    </row>
    <row r="194" spans="1:6" ht="22.5" x14ac:dyDescent="0.2">
      <c r="A194" s="8" t="s">
        <v>95</v>
      </c>
      <c r="B194" s="1">
        <f t="shared" si="2"/>
        <v>97611</v>
      </c>
      <c r="C194" s="1">
        <v>10000</v>
      </c>
      <c r="D194" s="1">
        <v>0</v>
      </c>
      <c r="E194" s="1">
        <v>47611</v>
      </c>
      <c r="F194" s="1">
        <v>40000</v>
      </c>
    </row>
    <row r="195" spans="1:6" ht="22.5" x14ac:dyDescent="0.2">
      <c r="A195" s="8" t="s">
        <v>96</v>
      </c>
      <c r="B195" s="1">
        <f t="shared" si="2"/>
        <v>0</v>
      </c>
      <c r="C195" s="1"/>
      <c r="D195" s="1"/>
      <c r="E195" s="1"/>
      <c r="F195" s="1"/>
    </row>
    <row r="196" spans="1:6" x14ac:dyDescent="0.2">
      <c r="A196" s="6" t="s">
        <v>16</v>
      </c>
      <c r="B196" s="15">
        <f t="shared" si="2"/>
        <v>0</v>
      </c>
      <c r="C196" s="15">
        <v>0</v>
      </c>
      <c r="D196" s="15">
        <v>0</v>
      </c>
      <c r="E196" s="15">
        <v>0</v>
      </c>
      <c r="F196" s="15">
        <v>0</v>
      </c>
    </row>
    <row r="197" spans="1:6" x14ac:dyDescent="0.2">
      <c r="A197" s="8" t="s">
        <v>12</v>
      </c>
      <c r="B197" s="1"/>
      <c r="C197" s="1"/>
      <c r="D197" s="1"/>
      <c r="E197" s="1"/>
      <c r="F197" s="1"/>
    </row>
    <row r="198" spans="1:6" ht="33.75" x14ac:dyDescent="0.2">
      <c r="A198" s="8" t="s">
        <v>61</v>
      </c>
      <c r="B198" s="1">
        <f t="shared" si="2"/>
        <v>0</v>
      </c>
      <c r="C198" s="1">
        <v>0</v>
      </c>
      <c r="D198" s="1">
        <v>0</v>
      </c>
      <c r="E198" s="1">
        <v>0</v>
      </c>
      <c r="F198" s="1">
        <v>0</v>
      </c>
    </row>
    <row r="199" spans="1:6" ht="22.5" x14ac:dyDescent="0.2">
      <c r="A199" s="6" t="s">
        <v>62</v>
      </c>
      <c r="B199" s="15">
        <f t="shared" si="2"/>
        <v>0</v>
      </c>
      <c r="C199" s="15">
        <v>0</v>
      </c>
      <c r="D199" s="15">
        <v>0</v>
      </c>
      <c r="E199" s="15">
        <v>0</v>
      </c>
      <c r="F199" s="15">
        <v>0</v>
      </c>
    </row>
    <row r="200" spans="1:6" ht="31.5" x14ac:dyDescent="0.2">
      <c r="A200" s="19" t="s">
        <v>114</v>
      </c>
      <c r="B200" s="20">
        <f t="shared" si="2"/>
        <v>0</v>
      </c>
      <c r="C200" s="20">
        <v>0</v>
      </c>
      <c r="D200" s="20">
        <v>0</v>
      </c>
      <c r="E200" s="20">
        <v>0</v>
      </c>
      <c r="F200" s="20">
        <v>0</v>
      </c>
    </row>
    <row r="201" spans="1:6" ht="22.5" x14ac:dyDescent="0.2">
      <c r="A201" s="6" t="s">
        <v>11</v>
      </c>
      <c r="B201" s="15">
        <f t="shared" si="2"/>
        <v>0</v>
      </c>
      <c r="C201" s="15">
        <v>0</v>
      </c>
      <c r="D201" s="15">
        <v>0</v>
      </c>
      <c r="E201" s="15">
        <v>0</v>
      </c>
      <c r="F201" s="15">
        <v>0</v>
      </c>
    </row>
    <row r="202" spans="1:6" x14ac:dyDescent="0.2">
      <c r="A202" s="8" t="s">
        <v>12</v>
      </c>
      <c r="B202" s="1">
        <f t="shared" si="2"/>
        <v>0</v>
      </c>
      <c r="C202" s="1"/>
      <c r="D202" s="1"/>
      <c r="E202" s="1"/>
      <c r="F202" s="1"/>
    </row>
    <row r="203" spans="1:6" x14ac:dyDescent="0.2">
      <c r="A203" s="8" t="s">
        <v>43</v>
      </c>
      <c r="B203" s="1">
        <f t="shared" si="2"/>
        <v>0</v>
      </c>
      <c r="C203" s="1"/>
      <c r="D203" s="1"/>
      <c r="E203" s="1"/>
      <c r="F203" s="1"/>
    </row>
    <row r="204" spans="1:6" x14ac:dyDescent="0.2">
      <c r="A204" s="8" t="s">
        <v>44</v>
      </c>
      <c r="B204" s="1">
        <f t="shared" si="2"/>
        <v>0</v>
      </c>
      <c r="C204" s="1"/>
      <c r="D204" s="1"/>
      <c r="E204" s="1"/>
      <c r="F204" s="1"/>
    </row>
    <row r="205" spans="1:6" ht="22.5" x14ac:dyDescent="0.2">
      <c r="A205" s="8" t="s">
        <v>45</v>
      </c>
      <c r="B205" s="1">
        <f t="shared" si="2"/>
        <v>0</v>
      </c>
      <c r="C205" s="1"/>
      <c r="D205" s="1"/>
      <c r="E205" s="1"/>
      <c r="F205" s="1"/>
    </row>
    <row r="206" spans="1:6" x14ac:dyDescent="0.2">
      <c r="A206" s="6" t="s">
        <v>13</v>
      </c>
      <c r="B206" s="15">
        <f t="shared" ref="B206:B269" si="3">SUM(C206:F206)</f>
        <v>0</v>
      </c>
      <c r="C206" s="15">
        <v>0</v>
      </c>
      <c r="D206" s="15">
        <v>0</v>
      </c>
      <c r="E206" s="15">
        <v>0</v>
      </c>
      <c r="F206" s="15">
        <v>0</v>
      </c>
    </row>
    <row r="207" spans="1:6" x14ac:dyDescent="0.2">
      <c r="A207" s="8" t="s">
        <v>12</v>
      </c>
      <c r="B207" s="1"/>
      <c r="C207" s="1"/>
      <c r="D207" s="1"/>
      <c r="E207" s="1"/>
      <c r="F207" s="1"/>
    </row>
    <row r="208" spans="1:6" x14ac:dyDescent="0.2">
      <c r="A208" s="6" t="s">
        <v>37</v>
      </c>
      <c r="B208" s="15">
        <f t="shared" si="3"/>
        <v>0</v>
      </c>
      <c r="C208" s="15">
        <v>0</v>
      </c>
      <c r="D208" s="15">
        <v>0</v>
      </c>
      <c r="E208" s="15">
        <v>0</v>
      </c>
      <c r="F208" s="15">
        <v>0</v>
      </c>
    </row>
    <row r="209" spans="1:6" x14ac:dyDescent="0.2">
      <c r="A209" s="6" t="s">
        <v>38</v>
      </c>
      <c r="B209" s="15">
        <f t="shared" si="3"/>
        <v>0</v>
      </c>
      <c r="C209" s="15">
        <v>0</v>
      </c>
      <c r="D209" s="15">
        <v>0</v>
      </c>
      <c r="E209" s="15">
        <v>0</v>
      </c>
      <c r="F209" s="15">
        <v>0</v>
      </c>
    </row>
    <row r="210" spans="1:6" x14ac:dyDescent="0.2">
      <c r="A210" s="6" t="s">
        <v>6</v>
      </c>
      <c r="B210" s="15">
        <f t="shared" si="3"/>
        <v>0</v>
      </c>
      <c r="C210" s="15">
        <v>0</v>
      </c>
      <c r="D210" s="15">
        <v>0</v>
      </c>
      <c r="E210" s="15">
        <v>0</v>
      </c>
      <c r="F210" s="15">
        <v>0</v>
      </c>
    </row>
    <row r="211" spans="1:6" x14ac:dyDescent="0.2">
      <c r="A211" s="8" t="s">
        <v>10</v>
      </c>
      <c r="B211" s="1"/>
      <c r="C211" s="1"/>
      <c r="D211" s="1"/>
      <c r="E211" s="1"/>
      <c r="F211" s="1"/>
    </row>
    <row r="212" spans="1:6" ht="22.5" x14ac:dyDescent="0.2">
      <c r="A212" s="8" t="s">
        <v>55</v>
      </c>
      <c r="B212" s="1">
        <f t="shared" si="3"/>
        <v>0</v>
      </c>
      <c r="C212" s="1"/>
      <c r="D212" s="1"/>
      <c r="E212" s="1"/>
      <c r="F212" s="1"/>
    </row>
    <row r="213" spans="1:6" x14ac:dyDescent="0.2">
      <c r="A213" s="8" t="s">
        <v>56</v>
      </c>
      <c r="B213" s="1">
        <f t="shared" si="3"/>
        <v>0</v>
      </c>
      <c r="C213" s="1"/>
      <c r="D213" s="1"/>
      <c r="E213" s="1"/>
      <c r="F213" s="1"/>
    </row>
    <row r="214" spans="1:6" ht="22.5" x14ac:dyDescent="0.2">
      <c r="A214" s="8" t="s">
        <v>69</v>
      </c>
      <c r="B214" s="1">
        <f t="shared" si="3"/>
        <v>0</v>
      </c>
      <c r="C214" s="1"/>
      <c r="D214" s="1"/>
      <c r="E214" s="1"/>
      <c r="F214" s="1"/>
    </row>
    <row r="215" spans="1:6" ht="22.5" x14ac:dyDescent="0.2">
      <c r="A215" s="8" t="s">
        <v>57</v>
      </c>
      <c r="B215" s="1">
        <f t="shared" si="3"/>
        <v>0</v>
      </c>
      <c r="C215" s="1"/>
      <c r="D215" s="1"/>
      <c r="E215" s="1"/>
      <c r="F215" s="1"/>
    </row>
    <row r="216" spans="1:6" x14ac:dyDescent="0.2">
      <c r="A216" s="8" t="s">
        <v>70</v>
      </c>
      <c r="B216" s="1">
        <f t="shared" si="3"/>
        <v>0</v>
      </c>
      <c r="C216" s="1"/>
      <c r="D216" s="1"/>
      <c r="E216" s="1"/>
      <c r="F216" s="1"/>
    </row>
    <row r="217" spans="1:6" x14ac:dyDescent="0.2">
      <c r="A217" s="6" t="s">
        <v>66</v>
      </c>
      <c r="B217" s="15">
        <f t="shared" si="3"/>
        <v>0</v>
      </c>
      <c r="C217" s="15">
        <v>0</v>
      </c>
      <c r="D217" s="15">
        <v>0</v>
      </c>
      <c r="E217" s="15">
        <v>0</v>
      </c>
      <c r="F217" s="15">
        <v>0</v>
      </c>
    </row>
    <row r="218" spans="1:6" ht="22.5" x14ac:dyDescent="0.2">
      <c r="A218" s="6" t="s">
        <v>39</v>
      </c>
      <c r="B218" s="15">
        <f t="shared" si="3"/>
        <v>0</v>
      </c>
      <c r="C218" s="15">
        <v>0</v>
      </c>
      <c r="D218" s="15">
        <v>0</v>
      </c>
      <c r="E218" s="15">
        <v>0</v>
      </c>
      <c r="F218" s="15">
        <v>0</v>
      </c>
    </row>
    <row r="219" spans="1:6" ht="22.5" x14ac:dyDescent="0.2">
      <c r="A219" s="8" t="s">
        <v>71</v>
      </c>
      <c r="B219" s="1">
        <f t="shared" si="3"/>
        <v>0</v>
      </c>
      <c r="C219" s="1"/>
      <c r="D219" s="1"/>
      <c r="E219" s="1"/>
      <c r="F219" s="1"/>
    </row>
    <row r="220" spans="1:6" ht="22.5" x14ac:dyDescent="0.2">
      <c r="A220" s="8" t="s">
        <v>72</v>
      </c>
      <c r="B220" s="1">
        <f t="shared" si="3"/>
        <v>0</v>
      </c>
      <c r="C220" s="1"/>
      <c r="D220" s="1"/>
      <c r="E220" s="1"/>
      <c r="F220" s="1"/>
    </row>
    <row r="221" spans="1:6" ht="33.75" x14ac:dyDescent="0.2">
      <c r="A221" s="8" t="s">
        <v>73</v>
      </c>
      <c r="B221" s="1">
        <f t="shared" si="3"/>
        <v>0</v>
      </c>
      <c r="C221" s="1"/>
      <c r="D221" s="1"/>
      <c r="E221" s="1"/>
      <c r="F221" s="1"/>
    </row>
    <row r="222" spans="1:6" ht="33.75" x14ac:dyDescent="0.2">
      <c r="A222" s="8" t="s">
        <v>74</v>
      </c>
      <c r="B222" s="1">
        <f t="shared" si="3"/>
        <v>0</v>
      </c>
      <c r="C222" s="1"/>
      <c r="D222" s="1"/>
      <c r="E222" s="1"/>
      <c r="F222" s="1"/>
    </row>
    <row r="223" spans="1:6" ht="22.5" x14ac:dyDescent="0.2">
      <c r="A223" s="8" t="s">
        <v>75</v>
      </c>
      <c r="B223" s="1">
        <f t="shared" si="3"/>
        <v>0</v>
      </c>
      <c r="C223" s="1"/>
      <c r="D223" s="1"/>
      <c r="E223" s="1"/>
      <c r="F223" s="1"/>
    </row>
    <row r="224" spans="1:6" x14ac:dyDescent="0.2">
      <c r="A224" s="8" t="s">
        <v>76</v>
      </c>
      <c r="B224" s="1">
        <f t="shared" si="3"/>
        <v>0</v>
      </c>
      <c r="C224" s="1"/>
      <c r="D224" s="1"/>
      <c r="E224" s="1"/>
      <c r="F224" s="1"/>
    </row>
    <row r="225" spans="1:6" ht="22.5" x14ac:dyDescent="0.2">
      <c r="A225" s="8" t="s">
        <v>77</v>
      </c>
      <c r="B225" s="1">
        <f t="shared" si="3"/>
        <v>0</v>
      </c>
      <c r="C225" s="1"/>
      <c r="D225" s="1"/>
      <c r="E225" s="1"/>
      <c r="F225" s="1"/>
    </row>
    <row r="226" spans="1:6" x14ac:dyDescent="0.2">
      <c r="A226" s="8" t="s">
        <v>78</v>
      </c>
      <c r="B226" s="1">
        <f t="shared" si="3"/>
        <v>0</v>
      </c>
      <c r="C226" s="1"/>
      <c r="D226" s="1"/>
      <c r="E226" s="1"/>
      <c r="F226" s="1"/>
    </row>
    <row r="227" spans="1:6" x14ac:dyDescent="0.2">
      <c r="A227" s="8" t="s">
        <v>79</v>
      </c>
      <c r="B227" s="1">
        <f t="shared" si="3"/>
        <v>0</v>
      </c>
      <c r="C227" s="1"/>
      <c r="D227" s="1"/>
      <c r="E227" s="1"/>
      <c r="F227" s="1"/>
    </row>
    <row r="228" spans="1:6" ht="22.5" x14ac:dyDescent="0.2">
      <c r="A228" s="8" t="s">
        <v>80</v>
      </c>
      <c r="B228" s="1">
        <f t="shared" si="3"/>
        <v>0</v>
      </c>
      <c r="C228" s="1"/>
      <c r="D228" s="1"/>
      <c r="E228" s="1"/>
      <c r="F228" s="1"/>
    </row>
    <row r="229" spans="1:6" x14ac:dyDescent="0.2">
      <c r="A229" s="6" t="s">
        <v>40</v>
      </c>
      <c r="B229" s="15">
        <f t="shared" si="3"/>
        <v>0</v>
      </c>
      <c r="C229" s="15">
        <v>0</v>
      </c>
      <c r="D229" s="15">
        <v>0</v>
      </c>
      <c r="E229" s="15">
        <v>0</v>
      </c>
      <c r="F229" s="15">
        <v>0</v>
      </c>
    </row>
    <row r="230" spans="1:6" ht="33.75" x14ac:dyDescent="0.2">
      <c r="A230" s="8" t="s">
        <v>81</v>
      </c>
      <c r="B230" s="1">
        <f t="shared" si="3"/>
        <v>0</v>
      </c>
      <c r="C230" s="1"/>
      <c r="D230" s="1"/>
      <c r="E230" s="1"/>
      <c r="F230" s="1"/>
    </row>
    <row r="231" spans="1:6" ht="33.75" x14ac:dyDescent="0.2">
      <c r="A231" s="8" t="s">
        <v>82</v>
      </c>
      <c r="B231" s="1">
        <f t="shared" si="3"/>
        <v>0</v>
      </c>
      <c r="C231" s="1"/>
      <c r="D231" s="1"/>
      <c r="E231" s="1"/>
      <c r="F231" s="1"/>
    </row>
    <row r="232" spans="1:6" x14ac:dyDescent="0.2">
      <c r="A232" s="8" t="s">
        <v>83</v>
      </c>
      <c r="B232" s="1">
        <f t="shared" si="3"/>
        <v>0</v>
      </c>
      <c r="C232" s="11"/>
      <c r="D232" s="11"/>
      <c r="E232" s="11"/>
      <c r="F232" s="11"/>
    </row>
    <row r="233" spans="1:6" ht="22.5" x14ac:dyDescent="0.2">
      <c r="A233" s="8" t="s">
        <v>84</v>
      </c>
      <c r="B233" s="1">
        <f t="shared" si="3"/>
        <v>0</v>
      </c>
      <c r="C233" s="11"/>
      <c r="D233" s="11"/>
      <c r="E233" s="11"/>
      <c r="F233" s="11"/>
    </row>
    <row r="234" spans="1:6" x14ac:dyDescent="0.2">
      <c r="A234" s="9" t="s">
        <v>58</v>
      </c>
      <c r="B234" s="15">
        <f t="shared" si="3"/>
        <v>0</v>
      </c>
      <c r="C234" s="15">
        <v>0</v>
      </c>
      <c r="D234" s="15">
        <v>0</v>
      </c>
      <c r="E234" s="15">
        <v>0</v>
      </c>
      <c r="F234" s="15">
        <v>0</v>
      </c>
    </row>
    <row r="235" spans="1:6" x14ac:dyDescent="0.2">
      <c r="A235" s="8" t="s">
        <v>12</v>
      </c>
      <c r="B235" s="1"/>
      <c r="C235" s="1"/>
      <c r="D235" s="1"/>
      <c r="E235" s="1"/>
      <c r="F235" s="1"/>
    </row>
    <row r="236" spans="1:6" ht="22.5" x14ac:dyDescent="0.2">
      <c r="A236" s="8" t="s">
        <v>59</v>
      </c>
      <c r="B236" s="1">
        <f t="shared" si="3"/>
        <v>0</v>
      </c>
      <c r="C236" s="1"/>
      <c r="D236" s="1"/>
      <c r="E236" s="1"/>
      <c r="F236" s="1"/>
    </row>
    <row r="237" spans="1:6" x14ac:dyDescent="0.2">
      <c r="A237" s="6" t="s">
        <v>41</v>
      </c>
      <c r="B237" s="15">
        <f t="shared" si="3"/>
        <v>0</v>
      </c>
      <c r="C237" s="15">
        <v>0</v>
      </c>
      <c r="D237" s="15">
        <v>0</v>
      </c>
      <c r="E237" s="15">
        <v>0</v>
      </c>
      <c r="F237" s="15">
        <v>0</v>
      </c>
    </row>
    <row r="238" spans="1:6" ht="22.5" x14ac:dyDescent="0.2">
      <c r="A238" s="8" t="s">
        <v>85</v>
      </c>
      <c r="B238" s="1">
        <f t="shared" si="3"/>
        <v>0</v>
      </c>
      <c r="C238" s="1"/>
      <c r="D238" s="1"/>
      <c r="E238" s="1"/>
      <c r="F238" s="1"/>
    </row>
    <row r="239" spans="1:6" ht="22.5" x14ac:dyDescent="0.2">
      <c r="A239" s="8" t="s">
        <v>86</v>
      </c>
      <c r="B239" s="1">
        <f t="shared" si="3"/>
        <v>0</v>
      </c>
      <c r="C239" s="1"/>
      <c r="D239" s="1"/>
      <c r="E239" s="1"/>
      <c r="F239" s="1"/>
    </row>
    <row r="240" spans="1:6" ht="22.5" x14ac:dyDescent="0.2">
      <c r="A240" s="6" t="s">
        <v>60</v>
      </c>
      <c r="B240" s="15">
        <f t="shared" si="3"/>
        <v>0</v>
      </c>
      <c r="C240" s="15">
        <v>0</v>
      </c>
      <c r="D240" s="15">
        <v>0</v>
      </c>
      <c r="E240" s="15">
        <v>0</v>
      </c>
      <c r="F240" s="15">
        <v>0</v>
      </c>
    </row>
    <row r="241" spans="1:6" x14ac:dyDescent="0.2">
      <c r="A241" s="8" t="s">
        <v>12</v>
      </c>
      <c r="B241" s="1"/>
      <c r="C241" s="1"/>
      <c r="D241" s="1"/>
      <c r="E241" s="1"/>
      <c r="F241" s="1"/>
    </row>
    <row r="242" spans="1:6" ht="22.5" x14ac:dyDescent="0.2">
      <c r="A242" s="8" t="s">
        <v>87</v>
      </c>
      <c r="B242" s="1">
        <f t="shared" si="3"/>
        <v>0</v>
      </c>
      <c r="C242" s="1"/>
      <c r="D242" s="1"/>
      <c r="E242" s="1"/>
      <c r="F242" s="1"/>
    </row>
    <row r="243" spans="1:6" x14ac:dyDescent="0.2">
      <c r="A243" s="8" t="s">
        <v>68</v>
      </c>
      <c r="B243" s="1">
        <f t="shared" si="3"/>
        <v>0</v>
      </c>
      <c r="C243" s="1"/>
      <c r="D243" s="1"/>
      <c r="E243" s="1"/>
      <c r="F243" s="1"/>
    </row>
    <row r="244" spans="1:6" ht="22.5" x14ac:dyDescent="0.2">
      <c r="A244" s="8" t="s">
        <v>88</v>
      </c>
      <c r="B244" s="1">
        <f t="shared" si="3"/>
        <v>0</v>
      </c>
      <c r="C244" s="1"/>
      <c r="D244" s="1"/>
      <c r="E244" s="1"/>
      <c r="F244" s="1"/>
    </row>
    <row r="245" spans="1:6" x14ac:dyDescent="0.2">
      <c r="A245" s="8" t="s">
        <v>42</v>
      </c>
      <c r="B245" s="1">
        <f t="shared" si="3"/>
        <v>0</v>
      </c>
      <c r="C245" s="1"/>
      <c r="D245" s="1"/>
      <c r="E245" s="1"/>
      <c r="F245" s="1"/>
    </row>
    <row r="246" spans="1:6" x14ac:dyDescent="0.2">
      <c r="A246" s="6" t="s">
        <v>14</v>
      </c>
      <c r="B246" s="15">
        <f t="shared" si="3"/>
        <v>0</v>
      </c>
      <c r="C246" s="15">
        <v>0</v>
      </c>
      <c r="D246" s="15">
        <v>0</v>
      </c>
      <c r="E246" s="15">
        <v>0</v>
      </c>
      <c r="F246" s="15">
        <v>0</v>
      </c>
    </row>
    <row r="247" spans="1:6" x14ac:dyDescent="0.2">
      <c r="A247" s="6" t="s">
        <v>15</v>
      </c>
      <c r="B247" s="15">
        <f t="shared" si="3"/>
        <v>0</v>
      </c>
      <c r="C247" s="15">
        <v>0</v>
      </c>
      <c r="D247" s="15">
        <v>0</v>
      </c>
      <c r="E247" s="15">
        <v>0</v>
      </c>
      <c r="F247" s="15">
        <v>0</v>
      </c>
    </row>
    <row r="248" spans="1:6" x14ac:dyDescent="0.2">
      <c r="A248" s="6" t="s">
        <v>12</v>
      </c>
      <c r="B248" s="1"/>
      <c r="C248" s="1"/>
      <c r="D248" s="1"/>
      <c r="E248" s="1"/>
      <c r="F248" s="1"/>
    </row>
    <row r="249" spans="1:6" ht="22.5" x14ac:dyDescent="0.2">
      <c r="A249" s="8" t="s">
        <v>89</v>
      </c>
      <c r="B249" s="1">
        <f t="shared" si="3"/>
        <v>0</v>
      </c>
      <c r="C249" s="1"/>
      <c r="D249" s="1"/>
      <c r="E249" s="1"/>
      <c r="F249" s="1"/>
    </row>
    <row r="250" spans="1:6" ht="22.5" x14ac:dyDescent="0.2">
      <c r="A250" s="8" t="s">
        <v>90</v>
      </c>
      <c r="B250" s="1">
        <f t="shared" si="3"/>
        <v>0</v>
      </c>
      <c r="C250" s="1"/>
      <c r="D250" s="1"/>
      <c r="E250" s="1"/>
      <c r="F250" s="1"/>
    </row>
    <row r="251" spans="1:6" ht="22.5" x14ac:dyDescent="0.2">
      <c r="A251" s="8" t="s">
        <v>91</v>
      </c>
      <c r="B251" s="1">
        <f t="shared" si="3"/>
        <v>0</v>
      </c>
      <c r="C251" s="1"/>
      <c r="D251" s="1"/>
      <c r="E251" s="1"/>
      <c r="F251" s="1"/>
    </row>
    <row r="252" spans="1:6" ht="22.5" x14ac:dyDescent="0.2">
      <c r="A252" s="8" t="s">
        <v>92</v>
      </c>
      <c r="B252" s="1">
        <f t="shared" si="3"/>
        <v>0</v>
      </c>
      <c r="C252" s="1"/>
      <c r="D252" s="1"/>
      <c r="E252" s="1"/>
      <c r="F252" s="1"/>
    </row>
    <row r="253" spans="1:6" x14ac:dyDescent="0.2">
      <c r="A253" s="8" t="s">
        <v>93</v>
      </c>
      <c r="B253" s="1">
        <f t="shared" si="3"/>
        <v>0</v>
      </c>
      <c r="C253" s="1"/>
      <c r="D253" s="1"/>
      <c r="E253" s="1"/>
      <c r="F253" s="1"/>
    </row>
    <row r="254" spans="1:6" ht="22.5" x14ac:dyDescent="0.2">
      <c r="A254" s="8" t="s">
        <v>94</v>
      </c>
      <c r="B254" s="1">
        <f t="shared" si="3"/>
        <v>0</v>
      </c>
      <c r="C254" s="1"/>
      <c r="D254" s="1"/>
      <c r="E254" s="1"/>
      <c r="F254" s="1"/>
    </row>
    <row r="255" spans="1:6" ht="22.5" x14ac:dyDescent="0.2">
      <c r="A255" s="8" t="s">
        <v>95</v>
      </c>
      <c r="B255" s="1">
        <f t="shared" si="3"/>
        <v>0</v>
      </c>
      <c r="C255" s="1"/>
      <c r="D255" s="1"/>
      <c r="E255" s="1"/>
      <c r="F255" s="1"/>
    </row>
    <row r="256" spans="1:6" ht="22.5" x14ac:dyDescent="0.2">
      <c r="A256" s="8" t="s">
        <v>96</v>
      </c>
      <c r="B256" s="1">
        <f t="shared" si="3"/>
        <v>0</v>
      </c>
      <c r="C256" s="1"/>
      <c r="D256" s="1"/>
      <c r="E256" s="1"/>
      <c r="F256" s="1"/>
    </row>
    <row r="257" spans="1:7" x14ac:dyDescent="0.2">
      <c r="A257" s="6" t="s">
        <v>16</v>
      </c>
      <c r="B257" s="15">
        <f t="shared" si="3"/>
        <v>0</v>
      </c>
      <c r="C257" s="15">
        <v>0</v>
      </c>
      <c r="D257" s="15">
        <v>0</v>
      </c>
      <c r="E257" s="15">
        <v>0</v>
      </c>
      <c r="F257" s="15">
        <v>0</v>
      </c>
    </row>
    <row r="258" spans="1:7" x14ac:dyDescent="0.2">
      <c r="A258" s="8" t="s">
        <v>12</v>
      </c>
      <c r="B258" s="1"/>
      <c r="C258" s="1"/>
      <c r="D258" s="1"/>
      <c r="E258" s="1"/>
      <c r="F258" s="1"/>
    </row>
    <row r="259" spans="1:7" ht="33.75" x14ac:dyDescent="0.2">
      <c r="A259" s="8" t="s">
        <v>61</v>
      </c>
      <c r="B259" s="1">
        <f t="shared" si="3"/>
        <v>0</v>
      </c>
      <c r="C259" s="1">
        <v>0</v>
      </c>
      <c r="D259" s="1">
        <v>0</v>
      </c>
      <c r="E259" s="1">
        <v>0</v>
      </c>
      <c r="F259" s="1">
        <v>0</v>
      </c>
    </row>
    <row r="260" spans="1:7" ht="22.5" x14ac:dyDescent="0.2">
      <c r="A260" s="6" t="s">
        <v>62</v>
      </c>
      <c r="B260" s="15">
        <f t="shared" si="3"/>
        <v>0</v>
      </c>
      <c r="C260" s="15">
        <v>0</v>
      </c>
      <c r="D260" s="15">
        <v>0</v>
      </c>
      <c r="E260" s="15">
        <v>0</v>
      </c>
      <c r="F260" s="15">
        <v>0</v>
      </c>
    </row>
    <row r="261" spans="1:7" ht="27" customHeight="1" x14ac:dyDescent="0.2">
      <c r="A261" s="19" t="s">
        <v>115</v>
      </c>
      <c r="B261" s="20">
        <f t="shared" si="3"/>
        <v>0</v>
      </c>
      <c r="C261" s="20">
        <f>C262+C267+C296+C299+C302+C308+C309+C319+C322</f>
        <v>0</v>
      </c>
      <c r="D261" s="20">
        <f>D262+D267+D296+D299+D302+D308+D309+D319+D322</f>
        <v>0</v>
      </c>
      <c r="E261" s="20">
        <f>E262+E267+E296+E299+E302+E308+E309+E319+E322</f>
        <v>0</v>
      </c>
      <c r="F261" s="20">
        <f>F262+F267+F296+F299+F302+F308+F309+F319+F322</f>
        <v>0</v>
      </c>
      <c r="G261" s="24" t="s">
        <v>159</v>
      </c>
    </row>
    <row r="262" spans="1:7" ht="22.5" x14ac:dyDescent="0.2">
      <c r="A262" s="6" t="s">
        <v>11</v>
      </c>
      <c r="B262" s="1">
        <f t="shared" si="3"/>
        <v>0</v>
      </c>
      <c r="C262" s="1">
        <f>SUM(C264:C266)</f>
        <v>0</v>
      </c>
      <c r="D262" s="1">
        <f>SUM(D264:D266)</f>
        <v>0</v>
      </c>
      <c r="E262" s="1">
        <f>SUM(E264:E266)</f>
        <v>0</v>
      </c>
      <c r="F262" s="1">
        <f>SUM(F264:F266)</f>
        <v>0</v>
      </c>
    </row>
    <row r="263" spans="1:7" x14ac:dyDescent="0.2">
      <c r="A263" s="8" t="s">
        <v>12</v>
      </c>
      <c r="B263" s="1"/>
      <c r="C263" s="1"/>
      <c r="D263" s="1"/>
      <c r="E263" s="1"/>
      <c r="F263" s="1"/>
    </row>
    <row r="264" spans="1:7" x14ac:dyDescent="0.2">
      <c r="A264" s="8" t="s">
        <v>43</v>
      </c>
      <c r="B264" s="1">
        <f t="shared" si="3"/>
        <v>0</v>
      </c>
      <c r="C264" s="1"/>
      <c r="D264" s="1"/>
      <c r="E264" s="1"/>
      <c r="F264" s="1"/>
    </row>
    <row r="265" spans="1:7" x14ac:dyDescent="0.2">
      <c r="A265" s="8" t="s">
        <v>44</v>
      </c>
      <c r="B265" s="1">
        <f t="shared" si="3"/>
        <v>0</v>
      </c>
      <c r="C265" s="1"/>
      <c r="D265" s="1"/>
      <c r="E265" s="1"/>
      <c r="F265" s="1"/>
    </row>
    <row r="266" spans="1:7" ht="22.5" x14ac:dyDescent="0.2">
      <c r="A266" s="8" t="s">
        <v>45</v>
      </c>
      <c r="B266" s="1">
        <f t="shared" si="3"/>
        <v>0</v>
      </c>
      <c r="C266" s="1"/>
      <c r="D266" s="1"/>
      <c r="E266" s="1"/>
      <c r="F266" s="1"/>
    </row>
    <row r="267" spans="1:7" x14ac:dyDescent="0.2">
      <c r="A267" s="6" t="s">
        <v>13</v>
      </c>
      <c r="B267" s="15">
        <f t="shared" si="3"/>
        <v>0</v>
      </c>
      <c r="C267" s="15">
        <f>C269+C270+C271+C278+C279+C290</f>
        <v>0</v>
      </c>
      <c r="D267" s="15">
        <f>D269+D270+D271+D278+D279+D290</f>
        <v>0</v>
      </c>
      <c r="E267" s="15">
        <f>E269+E270+E271+E278+E279+E290</f>
        <v>0</v>
      </c>
      <c r="F267" s="15">
        <f>F269+F270+F271+F278+F279+F290</f>
        <v>0</v>
      </c>
    </row>
    <row r="268" spans="1:7" x14ac:dyDescent="0.2">
      <c r="A268" s="8" t="s">
        <v>12</v>
      </c>
      <c r="B268" s="1"/>
      <c r="C268" s="1"/>
      <c r="D268" s="1"/>
      <c r="E268" s="1"/>
      <c r="F268" s="1"/>
    </row>
    <row r="269" spans="1:7" x14ac:dyDescent="0.2">
      <c r="A269" s="6" t="s">
        <v>37</v>
      </c>
      <c r="B269" s="15">
        <f t="shared" si="3"/>
        <v>0</v>
      </c>
      <c r="C269" s="15"/>
      <c r="D269" s="15"/>
      <c r="E269" s="15"/>
      <c r="F269" s="15"/>
    </row>
    <row r="270" spans="1:7" x14ac:dyDescent="0.2">
      <c r="A270" s="6" t="s">
        <v>38</v>
      </c>
      <c r="B270" s="15">
        <f t="shared" ref="B270:B333" si="4">SUM(C270:F270)</f>
        <v>0</v>
      </c>
      <c r="C270" s="15"/>
      <c r="D270" s="15"/>
      <c r="E270" s="15"/>
      <c r="F270" s="15"/>
    </row>
    <row r="271" spans="1:7" x14ac:dyDescent="0.2">
      <c r="A271" s="6" t="s">
        <v>6</v>
      </c>
      <c r="B271" s="15">
        <f t="shared" si="4"/>
        <v>0</v>
      </c>
      <c r="C271" s="15">
        <f>SUM(C273:C277)</f>
        <v>0</v>
      </c>
      <c r="D271" s="15">
        <f>SUM(D273:D277)</f>
        <v>0</v>
      </c>
      <c r="E271" s="15">
        <f>SUM(E273:E277)</f>
        <v>0</v>
      </c>
      <c r="F271" s="15">
        <f>SUM(F273:F277)</f>
        <v>0</v>
      </c>
    </row>
    <row r="272" spans="1:7" x14ac:dyDescent="0.2">
      <c r="A272" s="8" t="s">
        <v>10</v>
      </c>
      <c r="B272" s="1"/>
      <c r="C272" s="1"/>
      <c r="D272" s="1"/>
      <c r="E272" s="1"/>
      <c r="F272" s="1"/>
    </row>
    <row r="273" spans="1:6" ht="22.5" x14ac:dyDescent="0.2">
      <c r="A273" s="8" t="s">
        <v>55</v>
      </c>
      <c r="B273" s="1">
        <f t="shared" si="4"/>
        <v>0</v>
      </c>
      <c r="C273" s="1"/>
      <c r="D273" s="1"/>
      <c r="E273" s="1"/>
      <c r="F273" s="1"/>
    </row>
    <row r="274" spans="1:6" x14ac:dyDescent="0.2">
      <c r="A274" s="8" t="s">
        <v>56</v>
      </c>
      <c r="B274" s="1">
        <f t="shared" si="4"/>
        <v>0</v>
      </c>
      <c r="C274" s="1"/>
      <c r="D274" s="1"/>
      <c r="E274" s="1"/>
      <c r="F274" s="1"/>
    </row>
    <row r="275" spans="1:6" ht="22.5" x14ac:dyDescent="0.2">
      <c r="A275" s="8" t="s">
        <v>69</v>
      </c>
      <c r="B275" s="1">
        <f t="shared" si="4"/>
        <v>0</v>
      </c>
      <c r="C275" s="1"/>
      <c r="D275" s="1"/>
      <c r="E275" s="1"/>
      <c r="F275" s="1"/>
    </row>
    <row r="276" spans="1:6" ht="22.5" x14ac:dyDescent="0.2">
      <c r="A276" s="8" t="s">
        <v>57</v>
      </c>
      <c r="B276" s="1">
        <f t="shared" si="4"/>
        <v>0</v>
      </c>
      <c r="C276" s="1"/>
      <c r="D276" s="1"/>
      <c r="E276" s="1"/>
      <c r="F276" s="1"/>
    </row>
    <row r="277" spans="1:6" x14ac:dyDescent="0.2">
      <c r="A277" s="8" t="s">
        <v>70</v>
      </c>
      <c r="B277" s="1">
        <f t="shared" si="4"/>
        <v>0</v>
      </c>
      <c r="C277" s="1"/>
      <c r="D277" s="1"/>
      <c r="E277" s="1"/>
      <c r="F277" s="1"/>
    </row>
    <row r="278" spans="1:6" x14ac:dyDescent="0.2">
      <c r="A278" s="6" t="s">
        <v>66</v>
      </c>
      <c r="B278" s="15">
        <f t="shared" si="4"/>
        <v>0</v>
      </c>
      <c r="C278" s="15">
        <v>0</v>
      </c>
      <c r="D278" s="15">
        <v>0</v>
      </c>
      <c r="E278" s="15">
        <v>0</v>
      </c>
      <c r="F278" s="15">
        <v>0</v>
      </c>
    </row>
    <row r="279" spans="1:6" ht="22.5" x14ac:dyDescent="0.2">
      <c r="A279" s="6" t="s">
        <v>39</v>
      </c>
      <c r="B279" s="15">
        <f t="shared" si="4"/>
        <v>0</v>
      </c>
      <c r="C279" s="15">
        <f>SUM(C280:C289)</f>
        <v>0</v>
      </c>
      <c r="D279" s="15">
        <f>SUM(D280:D289)</f>
        <v>0</v>
      </c>
      <c r="E279" s="15">
        <f>SUM(E280:E289)</f>
        <v>0</v>
      </c>
      <c r="F279" s="15">
        <f>SUM(F280:F289)</f>
        <v>0</v>
      </c>
    </row>
    <row r="280" spans="1:6" ht="22.5" x14ac:dyDescent="0.2">
      <c r="A280" s="8" t="s">
        <v>71</v>
      </c>
      <c r="B280" s="1">
        <f t="shared" si="4"/>
        <v>0</v>
      </c>
      <c r="C280" s="1"/>
      <c r="D280" s="1"/>
      <c r="E280" s="1"/>
      <c r="F280" s="1"/>
    </row>
    <row r="281" spans="1:6" ht="22.5" x14ac:dyDescent="0.2">
      <c r="A281" s="8" t="s">
        <v>72</v>
      </c>
      <c r="B281" s="1">
        <f t="shared" si="4"/>
        <v>0</v>
      </c>
      <c r="C281" s="1"/>
      <c r="D281" s="1"/>
      <c r="E281" s="1"/>
      <c r="F281" s="1"/>
    </row>
    <row r="282" spans="1:6" ht="33.75" x14ac:dyDescent="0.2">
      <c r="A282" s="8" t="s">
        <v>73</v>
      </c>
      <c r="B282" s="1">
        <f t="shared" si="4"/>
        <v>0</v>
      </c>
      <c r="C282" s="1"/>
      <c r="D282" s="1"/>
      <c r="E282" s="1"/>
      <c r="F282" s="1"/>
    </row>
    <row r="283" spans="1:6" ht="33.75" x14ac:dyDescent="0.2">
      <c r="A283" s="8" t="s">
        <v>74</v>
      </c>
      <c r="B283" s="1">
        <f t="shared" si="4"/>
        <v>0</v>
      </c>
      <c r="C283" s="1"/>
      <c r="D283" s="1"/>
      <c r="E283" s="1"/>
      <c r="F283" s="1"/>
    </row>
    <row r="284" spans="1:6" ht="22.5" x14ac:dyDescent="0.2">
      <c r="A284" s="8" t="s">
        <v>75</v>
      </c>
      <c r="B284" s="1">
        <f t="shared" si="4"/>
        <v>0</v>
      </c>
      <c r="C284" s="1"/>
      <c r="D284" s="1"/>
      <c r="E284" s="1"/>
      <c r="F284" s="1"/>
    </row>
    <row r="285" spans="1:6" x14ac:dyDescent="0.2">
      <c r="A285" s="8" t="s">
        <v>76</v>
      </c>
      <c r="B285" s="1">
        <f t="shared" si="4"/>
        <v>0</v>
      </c>
      <c r="C285" s="1"/>
      <c r="D285" s="1"/>
      <c r="E285" s="1"/>
      <c r="F285" s="1"/>
    </row>
    <row r="286" spans="1:6" ht="22.5" x14ac:dyDescent="0.2">
      <c r="A286" s="8" t="s">
        <v>77</v>
      </c>
      <c r="B286" s="1">
        <f t="shared" si="4"/>
        <v>0</v>
      </c>
      <c r="C286" s="1"/>
      <c r="D286" s="1"/>
      <c r="E286" s="1"/>
      <c r="F286" s="1"/>
    </row>
    <row r="287" spans="1:6" x14ac:dyDescent="0.2">
      <c r="A287" s="8" t="s">
        <v>78</v>
      </c>
      <c r="B287" s="1">
        <f t="shared" si="4"/>
        <v>0</v>
      </c>
      <c r="C287" s="1"/>
      <c r="D287" s="1"/>
      <c r="E287" s="1"/>
      <c r="F287" s="1"/>
    </row>
    <row r="288" spans="1:6" x14ac:dyDescent="0.2">
      <c r="A288" s="8" t="s">
        <v>79</v>
      </c>
      <c r="B288" s="1">
        <f t="shared" si="4"/>
        <v>0</v>
      </c>
      <c r="C288" s="1"/>
      <c r="D288" s="1"/>
      <c r="E288" s="1"/>
      <c r="F288" s="1"/>
    </row>
    <row r="289" spans="1:6" ht="22.5" x14ac:dyDescent="0.2">
      <c r="A289" s="8" t="s">
        <v>80</v>
      </c>
      <c r="B289" s="1">
        <f t="shared" si="4"/>
        <v>0</v>
      </c>
      <c r="C289" s="1"/>
      <c r="D289" s="1"/>
      <c r="E289" s="1"/>
      <c r="F289" s="1"/>
    </row>
    <row r="290" spans="1:6" x14ac:dyDescent="0.2">
      <c r="A290" s="6" t="s">
        <v>40</v>
      </c>
      <c r="B290" s="15">
        <f t="shared" si="4"/>
        <v>0</v>
      </c>
      <c r="C290" s="15">
        <f>SUM(C291:C295)</f>
        <v>0</v>
      </c>
      <c r="D290" s="15">
        <f>SUM(D291:D295)</f>
        <v>0</v>
      </c>
      <c r="E290" s="15">
        <f>SUM(E291:E295)</f>
        <v>0</v>
      </c>
      <c r="F290" s="15">
        <f>SUM(F291:F295)</f>
        <v>0</v>
      </c>
    </row>
    <row r="291" spans="1:6" x14ac:dyDescent="0.2">
      <c r="A291" s="8" t="s">
        <v>138</v>
      </c>
      <c r="B291" s="18">
        <f>SUM(C291:F291)</f>
        <v>0</v>
      </c>
      <c r="C291" s="18"/>
      <c r="D291" s="18"/>
      <c r="E291" s="18"/>
      <c r="F291" s="18"/>
    </row>
    <row r="292" spans="1:6" ht="33.75" x14ac:dyDescent="0.2">
      <c r="A292" s="8" t="s">
        <v>81</v>
      </c>
      <c r="B292" s="1">
        <f t="shared" si="4"/>
        <v>0</v>
      </c>
      <c r="C292" s="1"/>
      <c r="D292" s="1"/>
      <c r="E292" s="1"/>
      <c r="F292" s="1"/>
    </row>
    <row r="293" spans="1:6" ht="33.75" x14ac:dyDescent="0.2">
      <c r="A293" s="8" t="s">
        <v>82</v>
      </c>
      <c r="B293" s="1">
        <f t="shared" si="4"/>
        <v>0</v>
      </c>
      <c r="C293" s="1"/>
      <c r="D293" s="1"/>
      <c r="E293" s="1"/>
      <c r="F293" s="1"/>
    </row>
    <row r="294" spans="1:6" x14ac:dyDescent="0.2">
      <c r="A294" s="8" t="s">
        <v>83</v>
      </c>
      <c r="B294" s="1">
        <f t="shared" si="4"/>
        <v>0</v>
      </c>
      <c r="C294" s="11"/>
      <c r="D294" s="11"/>
      <c r="E294" s="11"/>
      <c r="F294" s="11"/>
    </row>
    <row r="295" spans="1:6" ht="22.5" x14ac:dyDescent="0.2">
      <c r="A295" s="8" t="s">
        <v>84</v>
      </c>
      <c r="B295" s="1">
        <f t="shared" si="4"/>
        <v>0</v>
      </c>
      <c r="C295" s="11"/>
      <c r="D295" s="11"/>
      <c r="E295" s="11"/>
      <c r="F295" s="11"/>
    </row>
    <row r="296" spans="1:6" x14ac:dyDescent="0.2">
      <c r="A296" s="9" t="s">
        <v>58</v>
      </c>
      <c r="B296" s="15">
        <f t="shared" si="4"/>
        <v>0</v>
      </c>
      <c r="C296" s="15">
        <v>0</v>
      </c>
      <c r="D296" s="15">
        <v>0</v>
      </c>
      <c r="E296" s="15">
        <v>0</v>
      </c>
      <c r="F296" s="15">
        <v>0</v>
      </c>
    </row>
    <row r="297" spans="1:6" x14ac:dyDescent="0.2">
      <c r="A297" s="8" t="s">
        <v>12</v>
      </c>
      <c r="B297" s="1"/>
      <c r="C297" s="1"/>
      <c r="D297" s="1"/>
      <c r="E297" s="1"/>
      <c r="F297" s="1"/>
    </row>
    <row r="298" spans="1:6" ht="22.5" x14ac:dyDescent="0.2">
      <c r="A298" s="8" t="s">
        <v>59</v>
      </c>
      <c r="B298" s="1">
        <f t="shared" si="4"/>
        <v>0</v>
      </c>
      <c r="C298" s="1">
        <v>0</v>
      </c>
      <c r="D298" s="1">
        <v>0</v>
      </c>
      <c r="E298" s="1">
        <v>0</v>
      </c>
      <c r="F298" s="1">
        <v>0</v>
      </c>
    </row>
    <row r="299" spans="1:6" x14ac:dyDescent="0.2">
      <c r="A299" s="6" t="s">
        <v>41</v>
      </c>
      <c r="B299" s="15">
        <f t="shared" si="4"/>
        <v>0</v>
      </c>
      <c r="C299" s="15">
        <f>SUM(C300:C301)</f>
        <v>0</v>
      </c>
      <c r="D299" s="15">
        <f>SUM(D300:D301)</f>
        <v>0</v>
      </c>
      <c r="E299" s="15">
        <f>SUM(E300:E301)</f>
        <v>0</v>
      </c>
      <c r="F299" s="15">
        <f>SUM(F300:F301)</f>
        <v>0</v>
      </c>
    </row>
    <row r="300" spans="1:6" ht="22.5" x14ac:dyDescent="0.2">
      <c r="A300" s="8" t="s">
        <v>85</v>
      </c>
      <c r="B300" s="1">
        <f t="shared" si="4"/>
        <v>0</v>
      </c>
      <c r="C300" s="1"/>
      <c r="D300" s="1"/>
      <c r="E300" s="1"/>
      <c r="F300" s="1"/>
    </row>
    <row r="301" spans="1:6" ht="22.5" x14ac:dyDescent="0.2">
      <c r="A301" s="8" t="s">
        <v>86</v>
      </c>
      <c r="B301" s="1">
        <f t="shared" si="4"/>
        <v>0</v>
      </c>
      <c r="C301" s="1"/>
      <c r="D301" s="1"/>
      <c r="E301" s="1"/>
      <c r="F301" s="1"/>
    </row>
    <row r="302" spans="1:6" ht="22.5" x14ac:dyDescent="0.2">
      <c r="A302" s="6" t="s">
        <v>60</v>
      </c>
      <c r="B302" s="15">
        <f t="shared" si="4"/>
        <v>0</v>
      </c>
      <c r="C302" s="15">
        <f>SUM(C304:C307)</f>
        <v>0</v>
      </c>
      <c r="D302" s="15">
        <f>SUM(D304:D307)</f>
        <v>0</v>
      </c>
      <c r="E302" s="15">
        <f>SUM(E304:E307)</f>
        <v>0</v>
      </c>
      <c r="F302" s="15">
        <f>SUM(F304:F307)</f>
        <v>0</v>
      </c>
    </row>
    <row r="303" spans="1:6" x14ac:dyDescent="0.2">
      <c r="A303" s="8" t="s">
        <v>12</v>
      </c>
      <c r="B303" s="1">
        <f t="shared" si="4"/>
        <v>0</v>
      </c>
      <c r="C303" s="1"/>
      <c r="D303" s="1"/>
      <c r="E303" s="1"/>
      <c r="F303" s="1"/>
    </row>
    <row r="304" spans="1:6" ht="22.5" x14ac:dyDescent="0.2">
      <c r="A304" s="8" t="s">
        <v>87</v>
      </c>
      <c r="B304" s="1">
        <f t="shared" si="4"/>
        <v>0</v>
      </c>
      <c r="C304" s="1"/>
      <c r="D304" s="1"/>
      <c r="E304" s="1"/>
      <c r="F304" s="1"/>
    </row>
    <row r="305" spans="1:6" x14ac:dyDescent="0.2">
      <c r="A305" s="8" t="s">
        <v>68</v>
      </c>
      <c r="B305" s="1">
        <f t="shared" si="4"/>
        <v>0</v>
      </c>
      <c r="C305" s="1"/>
      <c r="D305" s="1"/>
      <c r="E305" s="1"/>
      <c r="F305" s="1"/>
    </row>
    <row r="306" spans="1:6" ht="22.5" x14ac:dyDescent="0.2">
      <c r="A306" s="8" t="s">
        <v>88</v>
      </c>
      <c r="B306" s="1">
        <f t="shared" si="4"/>
        <v>0</v>
      </c>
      <c r="C306" s="1"/>
      <c r="D306" s="1"/>
      <c r="E306" s="1"/>
      <c r="F306" s="1"/>
    </row>
    <row r="307" spans="1:6" x14ac:dyDescent="0.2">
      <c r="A307" s="8" t="s">
        <v>42</v>
      </c>
      <c r="B307" s="1">
        <f t="shared" si="4"/>
        <v>0</v>
      </c>
      <c r="C307" s="1"/>
      <c r="D307" s="1"/>
      <c r="E307" s="1"/>
      <c r="F307" s="1"/>
    </row>
    <row r="308" spans="1:6" x14ac:dyDescent="0.2">
      <c r="A308" s="6" t="s">
        <v>14</v>
      </c>
      <c r="B308" s="15">
        <f t="shared" si="4"/>
        <v>0</v>
      </c>
      <c r="C308" s="15">
        <v>0</v>
      </c>
      <c r="D308" s="15">
        <v>0</v>
      </c>
      <c r="E308" s="15">
        <v>0</v>
      </c>
      <c r="F308" s="15">
        <v>0</v>
      </c>
    </row>
    <row r="309" spans="1:6" x14ac:dyDescent="0.2">
      <c r="A309" s="6" t="s">
        <v>15</v>
      </c>
      <c r="B309" s="15">
        <f t="shared" si="4"/>
        <v>0</v>
      </c>
      <c r="C309" s="15">
        <f>SUM(C311:C318)</f>
        <v>0</v>
      </c>
      <c r="D309" s="15">
        <f>SUM(D311:D318)</f>
        <v>0</v>
      </c>
      <c r="E309" s="15">
        <f>SUM(E311:E318)</f>
        <v>0</v>
      </c>
      <c r="F309" s="15">
        <f>SUM(F311:F318)</f>
        <v>0</v>
      </c>
    </row>
    <row r="310" spans="1:6" x14ac:dyDescent="0.2">
      <c r="A310" s="8" t="s">
        <v>12</v>
      </c>
      <c r="B310" s="1"/>
      <c r="C310" s="1"/>
      <c r="D310" s="1"/>
      <c r="E310" s="1"/>
      <c r="F310" s="1"/>
    </row>
    <row r="311" spans="1:6" ht="22.5" x14ac:dyDescent="0.2">
      <c r="A311" s="8" t="s">
        <v>89</v>
      </c>
      <c r="B311" s="1">
        <f t="shared" si="4"/>
        <v>0</v>
      </c>
      <c r="C311" s="1"/>
      <c r="D311" s="1"/>
      <c r="E311" s="1"/>
      <c r="F311" s="1"/>
    </row>
    <row r="312" spans="1:6" ht="22.5" x14ac:dyDescent="0.2">
      <c r="A312" s="8" t="s">
        <v>90</v>
      </c>
      <c r="B312" s="1">
        <f t="shared" si="4"/>
        <v>0</v>
      </c>
      <c r="C312" s="1"/>
      <c r="D312" s="1"/>
      <c r="E312" s="1"/>
      <c r="F312" s="1"/>
    </row>
    <row r="313" spans="1:6" ht="22.5" x14ac:dyDescent="0.2">
      <c r="A313" s="8" t="s">
        <v>91</v>
      </c>
      <c r="B313" s="1">
        <f t="shared" si="4"/>
        <v>0</v>
      </c>
      <c r="C313" s="1"/>
      <c r="D313" s="1"/>
      <c r="E313" s="1"/>
      <c r="F313" s="1"/>
    </row>
    <row r="314" spans="1:6" ht="22.5" x14ac:dyDescent="0.2">
      <c r="A314" s="8" t="s">
        <v>92</v>
      </c>
      <c r="B314" s="1">
        <f t="shared" si="4"/>
        <v>0</v>
      </c>
      <c r="C314" s="1"/>
      <c r="D314" s="1"/>
      <c r="E314" s="1"/>
      <c r="F314" s="1"/>
    </row>
    <row r="315" spans="1:6" x14ac:dyDescent="0.2">
      <c r="A315" s="8" t="s">
        <v>93</v>
      </c>
      <c r="B315" s="1">
        <f t="shared" si="4"/>
        <v>0</v>
      </c>
      <c r="C315" s="1"/>
      <c r="D315" s="1"/>
      <c r="E315" s="1"/>
      <c r="F315" s="1"/>
    </row>
    <row r="316" spans="1:6" ht="22.5" x14ac:dyDescent="0.2">
      <c r="A316" s="8" t="s">
        <v>94</v>
      </c>
      <c r="B316" s="1">
        <f t="shared" si="4"/>
        <v>0</v>
      </c>
      <c r="C316" s="1"/>
      <c r="D316" s="1"/>
      <c r="E316" s="1"/>
      <c r="F316" s="1"/>
    </row>
    <row r="317" spans="1:6" ht="22.5" x14ac:dyDescent="0.2">
      <c r="A317" s="8" t="s">
        <v>95</v>
      </c>
      <c r="B317" s="1">
        <f t="shared" si="4"/>
        <v>0</v>
      </c>
      <c r="C317" s="1"/>
      <c r="D317" s="1"/>
      <c r="E317" s="1"/>
      <c r="F317" s="1"/>
    </row>
    <row r="318" spans="1:6" ht="22.5" x14ac:dyDescent="0.2">
      <c r="A318" s="8" t="s">
        <v>96</v>
      </c>
      <c r="B318" s="1">
        <f t="shared" si="4"/>
        <v>0</v>
      </c>
      <c r="C318" s="1"/>
      <c r="D318" s="1"/>
      <c r="E318" s="1"/>
      <c r="F318" s="1"/>
    </row>
    <row r="319" spans="1:6" x14ac:dyDescent="0.2">
      <c r="A319" s="6" t="s">
        <v>16</v>
      </c>
      <c r="B319" s="15">
        <f t="shared" si="4"/>
        <v>0</v>
      </c>
      <c r="C319" s="15">
        <v>0</v>
      </c>
      <c r="D319" s="15">
        <v>0</v>
      </c>
      <c r="E319" s="15">
        <v>0</v>
      </c>
      <c r="F319" s="15">
        <v>0</v>
      </c>
    </row>
    <row r="320" spans="1:6" x14ac:dyDescent="0.2">
      <c r="A320" s="8" t="s">
        <v>12</v>
      </c>
      <c r="B320" s="1">
        <f t="shared" si="4"/>
        <v>0</v>
      </c>
      <c r="C320" s="1"/>
      <c r="D320" s="1"/>
      <c r="E320" s="1"/>
      <c r="F320" s="1"/>
    </row>
    <row r="321" spans="1:6" ht="33.75" x14ac:dyDescent="0.2">
      <c r="A321" s="8" t="s">
        <v>61</v>
      </c>
      <c r="B321" s="1">
        <f t="shared" si="4"/>
        <v>0</v>
      </c>
      <c r="C321" s="1">
        <v>0</v>
      </c>
      <c r="D321" s="1">
        <v>0</v>
      </c>
      <c r="E321" s="1">
        <v>0</v>
      </c>
      <c r="F321" s="1">
        <v>0</v>
      </c>
    </row>
    <row r="322" spans="1:6" ht="22.5" x14ac:dyDescent="0.2">
      <c r="A322" s="6" t="s">
        <v>62</v>
      </c>
      <c r="B322" s="15">
        <f t="shared" si="4"/>
        <v>0</v>
      </c>
      <c r="C322" s="15">
        <v>0</v>
      </c>
      <c r="D322" s="15">
        <v>0</v>
      </c>
      <c r="E322" s="15">
        <v>0</v>
      </c>
      <c r="F322" s="15">
        <v>0</v>
      </c>
    </row>
    <row r="323" spans="1:6" ht="31.5" x14ac:dyDescent="0.2">
      <c r="A323" s="21" t="s">
        <v>117</v>
      </c>
      <c r="B323" s="20">
        <f t="shared" si="4"/>
        <v>0</v>
      </c>
      <c r="C323" s="20">
        <f>C324+C329+C331+C332+C333+C341+C340+C352+C357+C360+C363+C369+C370+C380+C383</f>
        <v>0</v>
      </c>
      <c r="D323" s="20">
        <f>D324+D329+D331+D332+D333+D341+D340+D352+D357+D360+D363+D369+D370+D380+D383</f>
        <v>0</v>
      </c>
      <c r="E323" s="20">
        <f>E324+E329+E331+E332+E333+E341+E340+E352+E357+E360+E363+E369+E370+E380+E383</f>
        <v>0</v>
      </c>
      <c r="F323" s="20">
        <f>F324+F329+F331+F332+F333+F341+F340+F352+F357+F360+F363+F369+F370+F380+F383</f>
        <v>0</v>
      </c>
    </row>
    <row r="324" spans="1:6" ht="22.5" x14ac:dyDescent="0.2">
      <c r="A324" s="6" t="s">
        <v>11</v>
      </c>
      <c r="B324" s="15">
        <f t="shared" si="4"/>
        <v>0</v>
      </c>
      <c r="C324" s="15">
        <f>SUM(C326:C328)</f>
        <v>0</v>
      </c>
      <c r="D324" s="15">
        <f>SUM(D326:D328)</f>
        <v>0</v>
      </c>
      <c r="E324" s="15">
        <f>SUM(E326:E328)</f>
        <v>0</v>
      </c>
      <c r="F324" s="15">
        <f>SUM(F326:F328)</f>
        <v>0</v>
      </c>
    </row>
    <row r="325" spans="1:6" x14ac:dyDescent="0.2">
      <c r="A325" s="8" t="s">
        <v>12</v>
      </c>
      <c r="B325" s="1"/>
      <c r="C325" s="1"/>
      <c r="D325" s="1"/>
      <c r="E325" s="1"/>
      <c r="F325" s="1"/>
    </row>
    <row r="326" spans="1:6" x14ac:dyDescent="0.2">
      <c r="A326" s="8" t="s">
        <v>43</v>
      </c>
      <c r="B326" s="1">
        <f t="shared" si="4"/>
        <v>0</v>
      </c>
      <c r="C326" s="1"/>
      <c r="D326" s="1"/>
      <c r="E326" s="1"/>
      <c r="F326" s="1"/>
    </row>
    <row r="327" spans="1:6" x14ac:dyDescent="0.2">
      <c r="A327" s="8" t="s">
        <v>44</v>
      </c>
      <c r="B327" s="1">
        <f t="shared" si="4"/>
        <v>0</v>
      </c>
      <c r="C327" s="1"/>
      <c r="D327" s="1"/>
      <c r="E327" s="1"/>
      <c r="F327" s="1"/>
    </row>
    <row r="328" spans="1:6" ht="22.5" x14ac:dyDescent="0.2">
      <c r="A328" s="8" t="s">
        <v>45</v>
      </c>
      <c r="B328" s="1">
        <f t="shared" si="4"/>
        <v>0</v>
      </c>
      <c r="C328" s="1"/>
      <c r="D328" s="1"/>
      <c r="E328" s="1"/>
      <c r="F328" s="1"/>
    </row>
    <row r="329" spans="1:6" x14ac:dyDescent="0.2">
      <c r="A329" s="6" t="s">
        <v>13</v>
      </c>
      <c r="B329" s="15">
        <f t="shared" si="4"/>
        <v>0</v>
      </c>
      <c r="C329" s="15">
        <f>C331+C332+C333+C340+C341+C352</f>
        <v>0</v>
      </c>
      <c r="D329" s="15">
        <f>D331+D332+D333+D340+D341+D352</f>
        <v>0</v>
      </c>
      <c r="E329" s="15">
        <f>E331+E332+E333+E340+E341+E352</f>
        <v>0</v>
      </c>
      <c r="F329" s="15">
        <f>F331+F332+F333+F340+F341+F352</f>
        <v>0</v>
      </c>
    </row>
    <row r="330" spans="1:6" x14ac:dyDescent="0.2">
      <c r="A330" s="8" t="s">
        <v>12</v>
      </c>
      <c r="B330" s="1">
        <f t="shared" si="4"/>
        <v>0</v>
      </c>
      <c r="C330" s="1"/>
      <c r="D330" s="1"/>
      <c r="E330" s="1"/>
      <c r="F330" s="1"/>
    </row>
    <row r="331" spans="1:6" x14ac:dyDescent="0.2">
      <c r="A331" s="6" t="s">
        <v>37</v>
      </c>
      <c r="B331" s="15">
        <f t="shared" si="4"/>
        <v>0</v>
      </c>
      <c r="C331" s="15"/>
      <c r="D331" s="15"/>
      <c r="E331" s="15"/>
      <c r="F331" s="15"/>
    </row>
    <row r="332" spans="1:6" x14ac:dyDescent="0.2">
      <c r="A332" s="6" t="s">
        <v>38</v>
      </c>
      <c r="B332" s="15">
        <f t="shared" si="4"/>
        <v>0</v>
      </c>
      <c r="C332" s="15">
        <v>0</v>
      </c>
      <c r="D332" s="15">
        <v>0</v>
      </c>
      <c r="E332" s="15">
        <v>0</v>
      </c>
      <c r="F332" s="15">
        <v>0</v>
      </c>
    </row>
    <row r="333" spans="1:6" x14ac:dyDescent="0.2">
      <c r="A333" s="6" t="s">
        <v>6</v>
      </c>
      <c r="B333" s="15">
        <f t="shared" si="4"/>
        <v>0</v>
      </c>
      <c r="C333" s="15">
        <f>SUM(C335:C339)</f>
        <v>0</v>
      </c>
      <c r="D333" s="15">
        <f>SUM(D335:D339)</f>
        <v>0</v>
      </c>
      <c r="E333" s="15">
        <f>SUM(E335:E339)</f>
        <v>0</v>
      </c>
      <c r="F333" s="15">
        <f>SUM(F335:F339)</f>
        <v>0</v>
      </c>
    </row>
    <row r="334" spans="1:6" x14ac:dyDescent="0.2">
      <c r="A334" s="6" t="s">
        <v>10</v>
      </c>
      <c r="B334" s="1"/>
      <c r="C334" s="1"/>
      <c r="D334" s="1"/>
      <c r="E334" s="1"/>
      <c r="F334" s="1"/>
    </row>
    <row r="335" spans="1:6" ht="22.5" x14ac:dyDescent="0.2">
      <c r="A335" s="8" t="s">
        <v>55</v>
      </c>
      <c r="B335" s="1">
        <f t="shared" ref="B335:B398" si="5">SUM(C335:F335)</f>
        <v>0</v>
      </c>
      <c r="C335" s="1"/>
      <c r="D335" s="1"/>
      <c r="E335" s="1"/>
      <c r="F335" s="1"/>
    </row>
    <row r="336" spans="1:6" x14ac:dyDescent="0.2">
      <c r="A336" s="8" t="s">
        <v>56</v>
      </c>
      <c r="B336" s="1">
        <f t="shared" si="5"/>
        <v>0</v>
      </c>
      <c r="C336" s="1"/>
      <c r="D336" s="1"/>
      <c r="E336" s="1"/>
      <c r="F336" s="1"/>
    </row>
    <row r="337" spans="1:6" ht="22.5" x14ac:dyDescent="0.2">
      <c r="A337" s="8" t="s">
        <v>69</v>
      </c>
      <c r="B337" s="1">
        <f t="shared" si="5"/>
        <v>0</v>
      </c>
      <c r="C337" s="1"/>
      <c r="D337" s="1"/>
      <c r="E337" s="1"/>
      <c r="F337" s="1"/>
    </row>
    <row r="338" spans="1:6" ht="22.5" x14ac:dyDescent="0.2">
      <c r="A338" s="8" t="s">
        <v>57</v>
      </c>
      <c r="B338" s="1">
        <f t="shared" si="5"/>
        <v>0</v>
      </c>
      <c r="C338" s="1"/>
      <c r="D338" s="1"/>
      <c r="E338" s="1"/>
      <c r="F338" s="1"/>
    </row>
    <row r="339" spans="1:6" x14ac:dyDescent="0.2">
      <c r="A339" s="8" t="s">
        <v>70</v>
      </c>
      <c r="B339" s="1">
        <f t="shared" si="5"/>
        <v>0</v>
      </c>
      <c r="C339" s="1"/>
      <c r="D339" s="1"/>
      <c r="E339" s="1"/>
      <c r="F339" s="1"/>
    </row>
    <row r="340" spans="1:6" x14ac:dyDescent="0.2">
      <c r="A340" s="6" t="s">
        <v>66</v>
      </c>
      <c r="B340" s="15">
        <f t="shared" si="5"/>
        <v>0</v>
      </c>
      <c r="C340" s="15">
        <v>0</v>
      </c>
      <c r="D340" s="15">
        <v>0</v>
      </c>
      <c r="E340" s="15">
        <v>0</v>
      </c>
      <c r="F340" s="15">
        <v>0</v>
      </c>
    </row>
    <row r="341" spans="1:6" ht="22.5" x14ac:dyDescent="0.2">
      <c r="A341" s="6" t="s">
        <v>39</v>
      </c>
      <c r="B341" s="15">
        <f t="shared" si="5"/>
        <v>0</v>
      </c>
      <c r="C341" s="15">
        <f>SUM(C342:C351)</f>
        <v>0</v>
      </c>
      <c r="D341" s="15">
        <f>SUM(D342:D351)</f>
        <v>0</v>
      </c>
      <c r="E341" s="15">
        <f>SUM(E342:E351)</f>
        <v>0</v>
      </c>
      <c r="F341" s="15">
        <f>SUM(F342:F351)</f>
        <v>0</v>
      </c>
    </row>
    <row r="342" spans="1:6" ht="22.5" x14ac:dyDescent="0.2">
      <c r="A342" s="8" t="s">
        <v>71</v>
      </c>
      <c r="B342" s="1">
        <f t="shared" si="5"/>
        <v>0</v>
      </c>
      <c r="C342" s="1"/>
      <c r="D342" s="1"/>
      <c r="E342" s="1"/>
      <c r="F342" s="1"/>
    </row>
    <row r="343" spans="1:6" ht="22.5" x14ac:dyDescent="0.2">
      <c r="A343" s="8" t="s">
        <v>72</v>
      </c>
      <c r="B343" s="1">
        <f t="shared" si="5"/>
        <v>0</v>
      </c>
      <c r="C343" s="1"/>
      <c r="D343" s="1"/>
      <c r="E343" s="1"/>
      <c r="F343" s="1"/>
    </row>
    <row r="344" spans="1:6" ht="33.75" x14ac:dyDescent="0.2">
      <c r="A344" s="8" t="s">
        <v>73</v>
      </c>
      <c r="B344" s="1">
        <f t="shared" si="5"/>
        <v>0</v>
      </c>
      <c r="C344" s="1"/>
      <c r="D344" s="1"/>
      <c r="E344" s="1"/>
      <c r="F344" s="1"/>
    </row>
    <row r="345" spans="1:6" ht="33.75" x14ac:dyDescent="0.2">
      <c r="A345" s="8" t="s">
        <v>74</v>
      </c>
      <c r="B345" s="1">
        <f t="shared" si="5"/>
        <v>0</v>
      </c>
      <c r="C345" s="1"/>
      <c r="D345" s="1"/>
      <c r="E345" s="1"/>
      <c r="F345" s="1"/>
    </row>
    <row r="346" spans="1:6" ht="22.5" x14ac:dyDescent="0.2">
      <c r="A346" s="8" t="s">
        <v>75</v>
      </c>
      <c r="B346" s="1">
        <f t="shared" si="5"/>
        <v>0</v>
      </c>
      <c r="C346" s="1"/>
      <c r="D346" s="1"/>
      <c r="E346" s="1"/>
      <c r="F346" s="1"/>
    </row>
    <row r="347" spans="1:6" x14ac:dyDescent="0.2">
      <c r="A347" s="8" t="s">
        <v>76</v>
      </c>
      <c r="B347" s="1">
        <f t="shared" si="5"/>
        <v>0</v>
      </c>
      <c r="C347" s="1"/>
      <c r="D347" s="1"/>
      <c r="E347" s="1"/>
      <c r="F347" s="1"/>
    </row>
    <row r="348" spans="1:6" ht="22.5" x14ac:dyDescent="0.2">
      <c r="A348" s="8" t="s">
        <v>77</v>
      </c>
      <c r="B348" s="1">
        <f t="shared" si="5"/>
        <v>0</v>
      </c>
      <c r="C348" s="1"/>
      <c r="D348" s="1"/>
      <c r="E348" s="1"/>
      <c r="F348" s="1"/>
    </row>
    <row r="349" spans="1:6" x14ac:dyDescent="0.2">
      <c r="A349" s="8" t="s">
        <v>78</v>
      </c>
      <c r="B349" s="1">
        <f t="shared" si="5"/>
        <v>0</v>
      </c>
      <c r="C349" s="1"/>
      <c r="D349" s="1"/>
      <c r="E349" s="1"/>
      <c r="F349" s="1"/>
    </row>
    <row r="350" spans="1:6" x14ac:dyDescent="0.2">
      <c r="A350" s="8" t="s">
        <v>79</v>
      </c>
      <c r="B350" s="1">
        <f t="shared" si="5"/>
        <v>0</v>
      </c>
      <c r="C350" s="1"/>
      <c r="D350" s="1"/>
      <c r="E350" s="1"/>
      <c r="F350" s="1"/>
    </row>
    <row r="351" spans="1:6" ht="22.5" x14ac:dyDescent="0.2">
      <c r="A351" s="8" t="s">
        <v>80</v>
      </c>
      <c r="B351" s="1">
        <f t="shared" si="5"/>
        <v>0</v>
      </c>
      <c r="C351" s="1"/>
      <c r="D351" s="1"/>
      <c r="E351" s="1"/>
      <c r="F351" s="1"/>
    </row>
    <row r="352" spans="1:6" x14ac:dyDescent="0.2">
      <c r="A352" s="6" t="s">
        <v>40</v>
      </c>
      <c r="B352" s="15">
        <f t="shared" si="5"/>
        <v>0</v>
      </c>
      <c r="C352" s="15">
        <f>SUM(C353:C356)</f>
        <v>0</v>
      </c>
      <c r="D352" s="15">
        <f>SUM(D353:D356)</f>
        <v>0</v>
      </c>
      <c r="E352" s="15">
        <f>SUM(E353:E356)</f>
        <v>0</v>
      </c>
      <c r="F352" s="15">
        <f>SUM(F353:F356)</f>
        <v>0</v>
      </c>
    </row>
    <row r="353" spans="1:6" ht="33.75" x14ac:dyDescent="0.2">
      <c r="A353" s="8" t="s">
        <v>81</v>
      </c>
      <c r="B353" s="1">
        <f t="shared" si="5"/>
        <v>0</v>
      </c>
      <c r="C353" s="1"/>
      <c r="D353" s="1"/>
      <c r="E353" s="1"/>
      <c r="F353" s="1"/>
    </row>
    <row r="354" spans="1:6" ht="33.75" x14ac:dyDescent="0.2">
      <c r="A354" s="8" t="s">
        <v>82</v>
      </c>
      <c r="B354" s="1">
        <f t="shared" si="5"/>
        <v>0</v>
      </c>
      <c r="C354" s="1"/>
      <c r="D354" s="1"/>
      <c r="E354" s="1"/>
      <c r="F354" s="1"/>
    </row>
    <row r="355" spans="1:6" x14ac:dyDescent="0.2">
      <c r="A355" s="8" t="s">
        <v>83</v>
      </c>
      <c r="B355" s="1">
        <f t="shared" si="5"/>
        <v>0</v>
      </c>
      <c r="C355" s="11"/>
      <c r="D355" s="11"/>
      <c r="E355" s="11"/>
      <c r="F355" s="11"/>
    </row>
    <row r="356" spans="1:6" ht="22.5" x14ac:dyDescent="0.2">
      <c r="A356" s="8" t="s">
        <v>84</v>
      </c>
      <c r="B356" s="1">
        <f t="shared" si="5"/>
        <v>0</v>
      </c>
      <c r="C356" s="11"/>
      <c r="D356" s="11"/>
      <c r="E356" s="11"/>
      <c r="F356" s="11"/>
    </row>
    <row r="357" spans="1:6" x14ac:dyDescent="0.2">
      <c r="A357" s="9" t="s">
        <v>58</v>
      </c>
      <c r="B357" s="15">
        <f t="shared" si="5"/>
        <v>0</v>
      </c>
      <c r="C357" s="15">
        <v>0</v>
      </c>
      <c r="D357" s="15">
        <v>0</v>
      </c>
      <c r="E357" s="15">
        <v>0</v>
      </c>
      <c r="F357" s="15">
        <v>0</v>
      </c>
    </row>
    <row r="358" spans="1:6" x14ac:dyDescent="0.2">
      <c r="A358" s="8" t="s">
        <v>12</v>
      </c>
      <c r="B358" s="1">
        <f t="shared" si="5"/>
        <v>0</v>
      </c>
      <c r="C358" s="1"/>
      <c r="D358" s="1"/>
      <c r="E358" s="1"/>
      <c r="F358" s="1"/>
    </row>
    <row r="359" spans="1:6" ht="22.5" x14ac:dyDescent="0.2">
      <c r="A359" s="8" t="s">
        <v>59</v>
      </c>
      <c r="B359" s="1">
        <f t="shared" si="5"/>
        <v>0</v>
      </c>
      <c r="C359" s="1"/>
      <c r="D359" s="1"/>
      <c r="E359" s="1"/>
      <c r="F359" s="1"/>
    </row>
    <row r="360" spans="1:6" x14ac:dyDescent="0.2">
      <c r="A360" s="6" t="s">
        <v>41</v>
      </c>
      <c r="B360" s="15">
        <f t="shared" si="5"/>
        <v>0</v>
      </c>
      <c r="C360" s="15">
        <f>SUM(C361:C362)</f>
        <v>0</v>
      </c>
      <c r="D360" s="15">
        <f>SUM(D361:D362)</f>
        <v>0</v>
      </c>
      <c r="E360" s="15">
        <f>SUM(E361:E362)</f>
        <v>0</v>
      </c>
      <c r="F360" s="15">
        <f>SUM(F361:F362)</f>
        <v>0</v>
      </c>
    </row>
    <row r="361" spans="1:6" ht="22.5" x14ac:dyDescent="0.2">
      <c r="A361" s="8" t="s">
        <v>85</v>
      </c>
      <c r="B361" s="1">
        <f t="shared" si="5"/>
        <v>0</v>
      </c>
      <c r="C361" s="1"/>
      <c r="D361" s="1"/>
      <c r="E361" s="1"/>
      <c r="F361" s="1"/>
    </row>
    <row r="362" spans="1:6" ht="22.5" x14ac:dyDescent="0.2">
      <c r="A362" s="8" t="s">
        <v>86</v>
      </c>
      <c r="B362" s="1">
        <f t="shared" si="5"/>
        <v>0</v>
      </c>
      <c r="C362" s="1"/>
      <c r="D362" s="1"/>
      <c r="E362" s="1"/>
      <c r="F362" s="1"/>
    </row>
    <row r="363" spans="1:6" ht="22.5" x14ac:dyDescent="0.2">
      <c r="A363" s="6" t="s">
        <v>60</v>
      </c>
      <c r="B363" s="15">
        <f t="shared" si="5"/>
        <v>0</v>
      </c>
      <c r="C363" s="15">
        <f>SUM(C365:C368)</f>
        <v>0</v>
      </c>
      <c r="D363" s="15">
        <f>SUM(D365:D368)</f>
        <v>0</v>
      </c>
      <c r="E363" s="15">
        <f>SUM(E365:E368)</f>
        <v>0</v>
      </c>
      <c r="F363" s="15">
        <f>SUM(F365:F368)</f>
        <v>0</v>
      </c>
    </row>
    <row r="364" spans="1:6" x14ac:dyDescent="0.2">
      <c r="A364" s="8" t="s">
        <v>12</v>
      </c>
      <c r="B364" s="1"/>
      <c r="C364" s="1"/>
      <c r="D364" s="1"/>
      <c r="E364" s="1"/>
      <c r="F364" s="1"/>
    </row>
    <row r="365" spans="1:6" ht="22.5" x14ac:dyDescent="0.2">
      <c r="A365" s="8" t="s">
        <v>87</v>
      </c>
      <c r="B365" s="1">
        <f t="shared" si="5"/>
        <v>0</v>
      </c>
      <c r="C365" s="1"/>
      <c r="D365" s="1"/>
      <c r="E365" s="1"/>
      <c r="F365" s="1"/>
    </row>
    <row r="366" spans="1:6" x14ac:dyDescent="0.2">
      <c r="A366" s="8" t="s">
        <v>68</v>
      </c>
      <c r="B366" s="1">
        <f t="shared" si="5"/>
        <v>0</v>
      </c>
      <c r="C366" s="1"/>
      <c r="D366" s="1"/>
      <c r="E366" s="1"/>
      <c r="F366" s="1"/>
    </row>
    <row r="367" spans="1:6" ht="22.5" x14ac:dyDescent="0.2">
      <c r="A367" s="8" t="s">
        <v>88</v>
      </c>
      <c r="B367" s="1">
        <f t="shared" si="5"/>
        <v>0</v>
      </c>
      <c r="C367" s="1"/>
      <c r="D367" s="1"/>
      <c r="E367" s="1"/>
      <c r="F367" s="1"/>
    </row>
    <row r="368" spans="1:6" x14ac:dyDescent="0.2">
      <c r="A368" s="8" t="s">
        <v>42</v>
      </c>
      <c r="B368" s="1">
        <f t="shared" si="5"/>
        <v>0</v>
      </c>
      <c r="C368" s="1"/>
      <c r="D368" s="1"/>
      <c r="E368" s="1"/>
      <c r="F368" s="1"/>
    </row>
    <row r="369" spans="1:6" x14ac:dyDescent="0.2">
      <c r="A369" s="6" t="s">
        <v>14</v>
      </c>
      <c r="B369" s="15">
        <f t="shared" si="5"/>
        <v>0</v>
      </c>
      <c r="C369" s="15">
        <v>0</v>
      </c>
      <c r="D369" s="15">
        <v>0</v>
      </c>
      <c r="E369" s="15">
        <v>0</v>
      </c>
      <c r="F369" s="15">
        <v>0</v>
      </c>
    </row>
    <row r="370" spans="1:6" x14ac:dyDescent="0.2">
      <c r="A370" s="6" t="s">
        <v>15</v>
      </c>
      <c r="B370" s="15">
        <f t="shared" si="5"/>
        <v>0</v>
      </c>
      <c r="C370" s="15">
        <f>SUM(C372:C379)</f>
        <v>0</v>
      </c>
      <c r="D370" s="15">
        <f>SUM(D372:D379)</f>
        <v>0</v>
      </c>
      <c r="E370" s="15">
        <f>SUM(E372:E379)</f>
        <v>0</v>
      </c>
      <c r="F370" s="15">
        <f>SUM(F372:F379)</f>
        <v>0</v>
      </c>
    </row>
    <row r="371" spans="1:6" x14ac:dyDescent="0.2">
      <c r="A371" s="8" t="s">
        <v>12</v>
      </c>
      <c r="B371" s="1"/>
      <c r="C371" s="1"/>
      <c r="D371" s="1"/>
      <c r="E371" s="1"/>
      <c r="F371" s="1"/>
    </row>
    <row r="372" spans="1:6" ht="22.5" x14ac:dyDescent="0.2">
      <c r="A372" s="8" t="s">
        <v>89</v>
      </c>
      <c r="B372" s="1">
        <f t="shared" si="5"/>
        <v>0</v>
      </c>
      <c r="C372" s="1"/>
      <c r="D372" s="1"/>
      <c r="E372" s="1"/>
      <c r="F372" s="1"/>
    </row>
    <row r="373" spans="1:6" ht="22.5" x14ac:dyDescent="0.2">
      <c r="A373" s="8" t="s">
        <v>90</v>
      </c>
      <c r="B373" s="1">
        <f t="shared" si="5"/>
        <v>0</v>
      </c>
      <c r="C373" s="1"/>
      <c r="D373" s="1"/>
      <c r="E373" s="1"/>
      <c r="F373" s="1"/>
    </row>
    <row r="374" spans="1:6" ht="22.5" x14ac:dyDescent="0.2">
      <c r="A374" s="8" t="s">
        <v>91</v>
      </c>
      <c r="B374" s="1">
        <f t="shared" si="5"/>
        <v>0</v>
      </c>
      <c r="C374" s="1"/>
      <c r="D374" s="1"/>
      <c r="E374" s="1"/>
      <c r="F374" s="1"/>
    </row>
    <row r="375" spans="1:6" ht="22.5" x14ac:dyDescent="0.2">
      <c r="A375" s="8" t="s">
        <v>92</v>
      </c>
      <c r="B375" s="1">
        <f t="shared" si="5"/>
        <v>0</v>
      </c>
      <c r="C375" s="1"/>
      <c r="D375" s="1"/>
      <c r="E375" s="1"/>
      <c r="F375" s="1"/>
    </row>
    <row r="376" spans="1:6" x14ac:dyDescent="0.2">
      <c r="A376" s="8" t="s">
        <v>93</v>
      </c>
      <c r="B376" s="1">
        <f t="shared" si="5"/>
        <v>0</v>
      </c>
      <c r="C376" s="1"/>
      <c r="D376" s="1"/>
      <c r="E376" s="1"/>
      <c r="F376" s="1"/>
    </row>
    <row r="377" spans="1:6" ht="22.5" x14ac:dyDescent="0.2">
      <c r="A377" s="8" t="s">
        <v>94</v>
      </c>
      <c r="B377" s="1">
        <f t="shared" si="5"/>
        <v>0</v>
      </c>
      <c r="C377" s="1"/>
      <c r="D377" s="1"/>
      <c r="E377" s="1"/>
      <c r="F377" s="1"/>
    </row>
    <row r="378" spans="1:6" ht="22.5" x14ac:dyDescent="0.2">
      <c r="A378" s="8" t="s">
        <v>95</v>
      </c>
      <c r="B378" s="1">
        <f t="shared" si="5"/>
        <v>0</v>
      </c>
      <c r="C378" s="1"/>
      <c r="D378" s="1"/>
      <c r="E378" s="1"/>
      <c r="F378" s="1"/>
    </row>
    <row r="379" spans="1:6" ht="22.5" x14ac:dyDescent="0.2">
      <c r="A379" s="8" t="s">
        <v>96</v>
      </c>
      <c r="B379" s="1">
        <f t="shared" si="5"/>
        <v>0</v>
      </c>
      <c r="C379" s="1"/>
      <c r="D379" s="1"/>
      <c r="E379" s="1"/>
      <c r="F379" s="1"/>
    </row>
    <row r="380" spans="1:6" x14ac:dyDescent="0.2">
      <c r="A380" s="6" t="s">
        <v>16</v>
      </c>
      <c r="B380" s="15">
        <f t="shared" si="5"/>
        <v>0</v>
      </c>
      <c r="C380" s="15">
        <v>0</v>
      </c>
      <c r="D380" s="15">
        <v>0</v>
      </c>
      <c r="E380" s="15">
        <v>0</v>
      </c>
      <c r="F380" s="15">
        <v>0</v>
      </c>
    </row>
    <row r="381" spans="1:6" x14ac:dyDescent="0.2">
      <c r="A381" s="8" t="s">
        <v>12</v>
      </c>
      <c r="B381" s="1"/>
      <c r="C381" s="1"/>
      <c r="D381" s="1"/>
      <c r="E381" s="1"/>
      <c r="F381" s="1"/>
    </row>
    <row r="382" spans="1:6" ht="33.75" x14ac:dyDescent="0.2">
      <c r="A382" s="8" t="s">
        <v>61</v>
      </c>
      <c r="B382" s="1">
        <f t="shared" si="5"/>
        <v>0</v>
      </c>
      <c r="C382" s="1"/>
      <c r="D382" s="1"/>
      <c r="E382" s="1"/>
      <c r="F382" s="1"/>
    </row>
    <row r="383" spans="1:6" ht="22.5" x14ac:dyDescent="0.2">
      <c r="A383" s="6" t="s">
        <v>62</v>
      </c>
      <c r="B383" s="15">
        <f t="shared" si="5"/>
        <v>0</v>
      </c>
      <c r="C383" s="15">
        <v>0</v>
      </c>
      <c r="D383" s="15">
        <v>0</v>
      </c>
      <c r="E383" s="15">
        <v>0</v>
      </c>
      <c r="F383" s="15">
        <v>0</v>
      </c>
    </row>
    <row r="384" spans="1:6" ht="31.5" x14ac:dyDescent="0.2">
      <c r="A384" s="19" t="s">
        <v>118</v>
      </c>
      <c r="B384" s="22">
        <f t="shared" si="5"/>
        <v>0</v>
      </c>
      <c r="C384" s="20">
        <f>C385+C392+C396+C397+C404+C403</f>
        <v>0</v>
      </c>
      <c r="D384" s="20">
        <f>D385+D392+D396+D397+D404+D403</f>
        <v>0</v>
      </c>
      <c r="E384" s="20">
        <f>E385+E392+E396+E397+E404+E403</f>
        <v>0</v>
      </c>
      <c r="F384" s="20">
        <f>F385+F392+F396+F397+F404+F403</f>
        <v>0</v>
      </c>
    </row>
    <row r="385" spans="1:6" ht="22.5" x14ac:dyDescent="0.2">
      <c r="A385" s="6" t="s">
        <v>39</v>
      </c>
      <c r="B385" s="15">
        <f t="shared" si="5"/>
        <v>0</v>
      </c>
      <c r="C385" s="15">
        <f>SUM(C386:C391)</f>
        <v>0</v>
      </c>
      <c r="D385" s="15">
        <f>SUM(D386:D391)</f>
        <v>0</v>
      </c>
      <c r="E385" s="15">
        <f>SUM(E386:E391)</f>
        <v>0</v>
      </c>
      <c r="F385" s="15">
        <f>SUM(F386:F391)</f>
        <v>0</v>
      </c>
    </row>
    <row r="386" spans="1:6" ht="22.5" x14ac:dyDescent="0.2">
      <c r="A386" s="8" t="s">
        <v>71</v>
      </c>
      <c r="B386" s="1">
        <f t="shared" si="5"/>
        <v>0</v>
      </c>
      <c r="C386" s="1"/>
      <c r="D386" s="1"/>
      <c r="E386" s="1"/>
      <c r="F386" s="1"/>
    </row>
    <row r="387" spans="1:6" ht="22.5" x14ac:dyDescent="0.2">
      <c r="A387" s="8" t="s">
        <v>72</v>
      </c>
      <c r="B387" s="1">
        <f t="shared" si="5"/>
        <v>0</v>
      </c>
      <c r="C387" s="1"/>
      <c r="D387" s="1"/>
      <c r="E387" s="1"/>
      <c r="F387" s="1"/>
    </row>
    <row r="388" spans="1:6" ht="33.75" x14ac:dyDescent="0.2">
      <c r="A388" s="8" t="s">
        <v>73</v>
      </c>
      <c r="B388" s="1">
        <f t="shared" si="5"/>
        <v>0</v>
      </c>
      <c r="C388" s="1"/>
      <c r="D388" s="1"/>
      <c r="E388" s="1"/>
      <c r="F388" s="1"/>
    </row>
    <row r="389" spans="1:6" ht="33.75" x14ac:dyDescent="0.2">
      <c r="A389" s="8" t="s">
        <v>74</v>
      </c>
      <c r="B389" s="1">
        <f t="shared" si="5"/>
        <v>0</v>
      </c>
      <c r="C389" s="1"/>
      <c r="D389" s="1"/>
      <c r="E389" s="1"/>
      <c r="F389" s="1"/>
    </row>
    <row r="390" spans="1:6" x14ac:dyDescent="0.2">
      <c r="A390" s="8" t="s">
        <v>76</v>
      </c>
      <c r="B390" s="1">
        <f t="shared" si="5"/>
        <v>0</v>
      </c>
      <c r="C390" s="1"/>
      <c r="D390" s="1"/>
      <c r="E390" s="1"/>
      <c r="F390" s="1"/>
    </row>
    <row r="391" spans="1:6" ht="22.5" x14ac:dyDescent="0.2">
      <c r="A391" s="8" t="s">
        <v>77</v>
      </c>
      <c r="B391" s="1">
        <f t="shared" si="5"/>
        <v>0</v>
      </c>
      <c r="C391" s="1"/>
      <c r="D391" s="1"/>
      <c r="E391" s="1"/>
      <c r="F391" s="1"/>
    </row>
    <row r="392" spans="1:6" x14ac:dyDescent="0.2">
      <c r="A392" s="6" t="s">
        <v>40</v>
      </c>
      <c r="B392" s="15">
        <f t="shared" si="5"/>
        <v>0</v>
      </c>
      <c r="C392" s="15">
        <f>SUM(C393:C395)</f>
        <v>0</v>
      </c>
      <c r="D392" s="15">
        <f>SUM(D393:D395)</f>
        <v>0</v>
      </c>
      <c r="E392" s="15">
        <f>SUM(E393:E395)</f>
        <v>0</v>
      </c>
      <c r="F392" s="15">
        <f>SUM(F393:F395)</f>
        <v>0</v>
      </c>
    </row>
    <row r="393" spans="1:6" ht="33.75" x14ac:dyDescent="0.2">
      <c r="A393" s="8" t="s">
        <v>81</v>
      </c>
      <c r="B393" s="1">
        <f t="shared" si="5"/>
        <v>0</v>
      </c>
      <c r="C393" s="1"/>
      <c r="D393" s="1"/>
      <c r="E393" s="1"/>
      <c r="F393" s="1"/>
    </row>
    <row r="394" spans="1:6" x14ac:dyDescent="0.2">
      <c r="A394" s="8" t="s">
        <v>83</v>
      </c>
      <c r="B394" s="1">
        <f t="shared" si="5"/>
        <v>0</v>
      </c>
      <c r="C394" s="11"/>
      <c r="D394" s="11"/>
      <c r="E394" s="11"/>
      <c r="F394" s="11"/>
    </row>
    <row r="395" spans="1:6" ht="22.5" x14ac:dyDescent="0.2">
      <c r="A395" s="8" t="s">
        <v>84</v>
      </c>
      <c r="B395" s="1">
        <f t="shared" si="5"/>
        <v>0</v>
      </c>
      <c r="C395" s="11"/>
      <c r="D395" s="11"/>
      <c r="E395" s="11"/>
      <c r="F395" s="11"/>
    </row>
    <row r="396" spans="1:6" x14ac:dyDescent="0.2">
      <c r="A396" s="6" t="s">
        <v>41</v>
      </c>
      <c r="B396" s="15">
        <f t="shared" si="5"/>
        <v>0</v>
      </c>
      <c r="C396" s="15"/>
      <c r="D396" s="15"/>
      <c r="E396" s="15"/>
      <c r="F396" s="15"/>
    </row>
    <row r="397" spans="1:6" ht="22.5" x14ac:dyDescent="0.2">
      <c r="A397" s="6" t="s">
        <v>60</v>
      </c>
      <c r="B397" s="15">
        <f t="shared" si="5"/>
        <v>0</v>
      </c>
      <c r="C397" s="15">
        <f>SUM(C398:C402)</f>
        <v>0</v>
      </c>
      <c r="D397" s="15">
        <f>SUM(D398:D402)</f>
        <v>0</v>
      </c>
      <c r="E397" s="15">
        <f>SUM(E398:E402)</f>
        <v>0</v>
      </c>
      <c r="F397" s="15">
        <f>SUM(F398:F402)</f>
        <v>0</v>
      </c>
    </row>
    <row r="398" spans="1:6" x14ac:dyDescent="0.2">
      <c r="A398" s="8" t="s">
        <v>12</v>
      </c>
      <c r="B398" s="1">
        <f t="shared" si="5"/>
        <v>0</v>
      </c>
      <c r="C398" s="1"/>
      <c r="D398" s="1"/>
      <c r="E398" s="1"/>
      <c r="F398" s="1"/>
    </row>
    <row r="399" spans="1:6" ht="22.5" x14ac:dyDescent="0.2">
      <c r="A399" s="8" t="s">
        <v>87</v>
      </c>
      <c r="B399" s="1">
        <f t="shared" ref="B399:B462" si="6">SUM(C399:F399)</f>
        <v>0</v>
      </c>
      <c r="C399" s="1"/>
      <c r="D399" s="1"/>
      <c r="E399" s="1"/>
      <c r="F399" s="1"/>
    </row>
    <row r="400" spans="1:6" x14ac:dyDescent="0.2">
      <c r="A400" s="8" t="s">
        <v>68</v>
      </c>
      <c r="B400" s="1">
        <f t="shared" si="6"/>
        <v>0</v>
      </c>
      <c r="C400" s="1"/>
      <c r="D400" s="1"/>
      <c r="E400" s="1"/>
      <c r="F400" s="1"/>
    </row>
    <row r="401" spans="1:6" ht="22.5" x14ac:dyDescent="0.2">
      <c r="A401" s="8" t="s">
        <v>88</v>
      </c>
      <c r="B401" s="1">
        <f t="shared" si="6"/>
        <v>0</v>
      </c>
      <c r="C401" s="1"/>
      <c r="D401" s="1"/>
      <c r="E401" s="1"/>
      <c r="F401" s="1"/>
    </row>
    <row r="402" spans="1:6" x14ac:dyDescent="0.2">
      <c r="A402" s="8" t="s">
        <v>42</v>
      </c>
      <c r="B402" s="1">
        <f t="shared" si="6"/>
        <v>0</v>
      </c>
      <c r="C402" s="1"/>
      <c r="D402" s="1"/>
      <c r="E402" s="1"/>
      <c r="F402" s="1"/>
    </row>
    <row r="403" spans="1:6" x14ac:dyDescent="0.2">
      <c r="A403" s="6" t="s">
        <v>14</v>
      </c>
      <c r="B403" s="15">
        <f t="shared" si="6"/>
        <v>0</v>
      </c>
      <c r="C403" s="15">
        <v>0</v>
      </c>
      <c r="D403" s="15">
        <v>0</v>
      </c>
      <c r="E403" s="15">
        <v>0</v>
      </c>
      <c r="F403" s="15">
        <v>0</v>
      </c>
    </row>
    <row r="404" spans="1:6" x14ac:dyDescent="0.2">
      <c r="A404" s="6" t="s">
        <v>15</v>
      </c>
      <c r="B404" s="15">
        <f t="shared" si="6"/>
        <v>0</v>
      </c>
      <c r="C404" s="15">
        <f>SUM(C406:C408)</f>
        <v>0</v>
      </c>
      <c r="D404" s="15">
        <f>SUM(D406:D408)</f>
        <v>0</v>
      </c>
      <c r="E404" s="15">
        <f>SUM(E406:E408)</f>
        <v>0</v>
      </c>
      <c r="F404" s="15">
        <f>SUM(F406:F408)</f>
        <v>0</v>
      </c>
    </row>
    <row r="405" spans="1:6" x14ac:dyDescent="0.2">
      <c r="A405" s="8" t="s">
        <v>12</v>
      </c>
      <c r="B405" s="1"/>
      <c r="C405" s="1"/>
      <c r="D405" s="1"/>
      <c r="E405" s="1"/>
      <c r="F405" s="1"/>
    </row>
    <row r="406" spans="1:6" ht="22.5" x14ac:dyDescent="0.2">
      <c r="A406" s="8" t="s">
        <v>91</v>
      </c>
      <c r="B406" s="1">
        <f t="shared" si="6"/>
        <v>0</v>
      </c>
      <c r="C406" s="1"/>
      <c r="D406" s="1"/>
      <c r="E406" s="1"/>
      <c r="F406" s="1"/>
    </row>
    <row r="407" spans="1:6" ht="22.5" x14ac:dyDescent="0.2">
      <c r="A407" s="8" t="s">
        <v>92</v>
      </c>
      <c r="B407" s="1">
        <f t="shared" si="6"/>
        <v>0</v>
      </c>
      <c r="C407" s="1"/>
      <c r="D407" s="1"/>
      <c r="E407" s="1"/>
      <c r="F407" s="1"/>
    </row>
    <row r="408" spans="1:6" ht="22.5" x14ac:dyDescent="0.2">
      <c r="A408" s="8" t="s">
        <v>95</v>
      </c>
      <c r="B408" s="1">
        <f t="shared" si="6"/>
        <v>0</v>
      </c>
      <c r="C408" s="1"/>
      <c r="D408" s="1"/>
      <c r="E408" s="1"/>
      <c r="F408" s="1"/>
    </row>
    <row r="409" spans="1:6" ht="42" x14ac:dyDescent="0.2">
      <c r="A409" s="19" t="s">
        <v>119</v>
      </c>
      <c r="B409" s="20">
        <f t="shared" si="6"/>
        <v>0</v>
      </c>
      <c r="C409" s="20">
        <f>C410+C415+C420+C426+C427</f>
        <v>0</v>
      </c>
      <c r="D409" s="20">
        <f>D410+D415+D420+D426+D427</f>
        <v>0</v>
      </c>
      <c r="E409" s="20">
        <f>E410+E415+E420+E426+E427</f>
        <v>0</v>
      </c>
      <c r="F409" s="20">
        <f>F410+F415+F420+F426+F427</f>
        <v>0</v>
      </c>
    </row>
    <row r="410" spans="1:6" ht="22.5" x14ac:dyDescent="0.2">
      <c r="A410" s="6" t="s">
        <v>39</v>
      </c>
      <c r="B410" s="15">
        <f t="shared" si="6"/>
        <v>0</v>
      </c>
      <c r="C410" s="15">
        <f>SUM(C411:C419)</f>
        <v>0</v>
      </c>
      <c r="D410" s="15">
        <f>SUM(D411:D419)</f>
        <v>0</v>
      </c>
      <c r="E410" s="15">
        <f>SUM(E411:E419)</f>
        <v>0</v>
      </c>
      <c r="F410" s="15">
        <f>SUM(F411:F419)</f>
        <v>0</v>
      </c>
    </row>
    <row r="411" spans="1:6" ht="22.5" x14ac:dyDescent="0.2">
      <c r="A411" s="8" t="s">
        <v>71</v>
      </c>
      <c r="B411" s="1">
        <f t="shared" si="6"/>
        <v>0</v>
      </c>
      <c r="C411" s="1"/>
      <c r="D411" s="1"/>
      <c r="E411" s="1"/>
      <c r="F411" s="1"/>
    </row>
    <row r="412" spans="1:6" ht="22.5" x14ac:dyDescent="0.2">
      <c r="A412" s="8" t="s">
        <v>72</v>
      </c>
      <c r="B412" s="1">
        <f t="shared" si="6"/>
        <v>0</v>
      </c>
      <c r="C412" s="1"/>
      <c r="D412" s="1"/>
      <c r="E412" s="1"/>
      <c r="F412" s="1"/>
    </row>
    <row r="413" spans="1:6" ht="33.75" x14ac:dyDescent="0.2">
      <c r="A413" s="8" t="s">
        <v>73</v>
      </c>
      <c r="B413" s="1">
        <f t="shared" si="6"/>
        <v>0</v>
      </c>
      <c r="C413" s="1">
        <v>0</v>
      </c>
      <c r="D413" s="1">
        <v>0</v>
      </c>
      <c r="E413" s="1">
        <v>0</v>
      </c>
      <c r="F413" s="1">
        <v>0</v>
      </c>
    </row>
    <row r="414" spans="1:6" ht="33.75" x14ac:dyDescent="0.2">
      <c r="A414" s="8" t="s">
        <v>74</v>
      </c>
      <c r="B414" s="1">
        <f t="shared" si="6"/>
        <v>0</v>
      </c>
      <c r="C414" s="1"/>
      <c r="D414" s="1"/>
      <c r="E414" s="1"/>
      <c r="F414" s="1"/>
    </row>
    <row r="415" spans="1:6" x14ac:dyDescent="0.2">
      <c r="A415" s="6" t="s">
        <v>40</v>
      </c>
      <c r="B415" s="15">
        <f t="shared" si="6"/>
        <v>0</v>
      </c>
      <c r="C415" s="15">
        <f>SUM(C416:C419)</f>
        <v>0</v>
      </c>
      <c r="D415" s="15">
        <f>SUM(D416:D419)</f>
        <v>0</v>
      </c>
      <c r="E415" s="15">
        <f>SUM(E416:E419)</f>
        <v>0</v>
      </c>
      <c r="F415" s="15">
        <f>SUM(F416:F419)</f>
        <v>0</v>
      </c>
    </row>
    <row r="416" spans="1:6" ht="33.75" x14ac:dyDescent="0.2">
      <c r="A416" s="8" t="s">
        <v>81</v>
      </c>
      <c r="B416" s="1">
        <f t="shared" si="6"/>
        <v>0</v>
      </c>
      <c r="C416" s="1"/>
      <c r="D416" s="1"/>
      <c r="E416" s="1"/>
      <c r="F416" s="1"/>
    </row>
    <row r="417" spans="1:6" ht="33.75" x14ac:dyDescent="0.2">
      <c r="A417" s="8" t="s">
        <v>82</v>
      </c>
      <c r="B417" s="1">
        <f t="shared" si="6"/>
        <v>0</v>
      </c>
      <c r="C417" s="1"/>
      <c r="D417" s="1"/>
      <c r="E417" s="1"/>
      <c r="F417" s="1"/>
    </row>
    <row r="418" spans="1:6" x14ac:dyDescent="0.2">
      <c r="A418" s="8" t="s">
        <v>83</v>
      </c>
      <c r="B418" s="1">
        <f t="shared" si="6"/>
        <v>0</v>
      </c>
      <c r="C418" s="11"/>
      <c r="D418" s="11"/>
      <c r="E418" s="11"/>
      <c r="F418" s="11"/>
    </row>
    <row r="419" spans="1:6" ht="22.5" x14ac:dyDescent="0.2">
      <c r="A419" s="8" t="s">
        <v>84</v>
      </c>
      <c r="B419" s="1">
        <f t="shared" si="6"/>
        <v>0</v>
      </c>
      <c r="C419" s="11"/>
      <c r="D419" s="11"/>
      <c r="E419" s="11"/>
      <c r="F419" s="11"/>
    </row>
    <row r="420" spans="1:6" ht="22.5" x14ac:dyDescent="0.2">
      <c r="A420" s="6" t="s">
        <v>60</v>
      </c>
      <c r="B420" s="15">
        <f t="shared" si="6"/>
        <v>0</v>
      </c>
      <c r="C420" s="15">
        <f>SUM(C421:C425)</f>
        <v>0</v>
      </c>
      <c r="D420" s="15">
        <f>SUM(D421:D425)</f>
        <v>0</v>
      </c>
      <c r="E420" s="15">
        <f>SUM(E421:E425)</f>
        <v>0</v>
      </c>
      <c r="F420" s="15">
        <f>SUM(F421:F425)</f>
        <v>0</v>
      </c>
    </row>
    <row r="421" spans="1:6" x14ac:dyDescent="0.2">
      <c r="A421" s="8" t="s">
        <v>12</v>
      </c>
      <c r="B421" s="1">
        <f t="shared" si="6"/>
        <v>0</v>
      </c>
      <c r="C421" s="1"/>
      <c r="D421" s="1"/>
      <c r="E421" s="1"/>
      <c r="F421" s="1"/>
    </row>
    <row r="422" spans="1:6" ht="22.5" x14ac:dyDescent="0.2">
      <c r="A422" s="8" t="s">
        <v>87</v>
      </c>
      <c r="B422" s="1">
        <f t="shared" si="6"/>
        <v>0</v>
      </c>
      <c r="C422" s="1"/>
      <c r="D422" s="1"/>
      <c r="E422" s="1"/>
      <c r="F422" s="1"/>
    </row>
    <row r="423" spans="1:6" x14ac:dyDescent="0.2">
      <c r="A423" s="8" t="s">
        <v>68</v>
      </c>
      <c r="B423" s="1">
        <f t="shared" si="6"/>
        <v>0</v>
      </c>
      <c r="C423" s="1"/>
      <c r="D423" s="1"/>
      <c r="E423" s="1"/>
      <c r="F423" s="1"/>
    </row>
    <row r="424" spans="1:6" ht="22.5" x14ac:dyDescent="0.2">
      <c r="A424" s="8" t="s">
        <v>88</v>
      </c>
      <c r="B424" s="1">
        <f t="shared" si="6"/>
        <v>0</v>
      </c>
      <c r="C424" s="1"/>
      <c r="D424" s="1"/>
      <c r="E424" s="1"/>
      <c r="F424" s="1"/>
    </row>
    <row r="425" spans="1:6" x14ac:dyDescent="0.2">
      <c r="A425" s="8" t="s">
        <v>42</v>
      </c>
      <c r="B425" s="1">
        <f t="shared" si="6"/>
        <v>0</v>
      </c>
      <c r="C425" s="1"/>
      <c r="D425" s="1"/>
      <c r="E425" s="1"/>
      <c r="F425" s="1"/>
    </row>
    <row r="426" spans="1:6" x14ac:dyDescent="0.2">
      <c r="A426" s="6" t="s">
        <v>14</v>
      </c>
      <c r="B426" s="15">
        <f t="shared" si="6"/>
        <v>0</v>
      </c>
      <c r="C426" s="15">
        <v>0</v>
      </c>
      <c r="D426" s="15">
        <v>0</v>
      </c>
      <c r="E426" s="15">
        <v>0</v>
      </c>
      <c r="F426" s="15">
        <v>0</v>
      </c>
    </row>
    <row r="427" spans="1:6" x14ac:dyDescent="0.2">
      <c r="A427" s="6" t="s">
        <v>15</v>
      </c>
      <c r="B427" s="15">
        <f t="shared" si="6"/>
        <v>0</v>
      </c>
      <c r="C427" s="15">
        <f>SUM(C429:C431)</f>
        <v>0</v>
      </c>
      <c r="D427" s="15">
        <f>SUM(D429:D431)</f>
        <v>0</v>
      </c>
      <c r="E427" s="15">
        <f>SUM(E429:E431)</f>
        <v>0</v>
      </c>
      <c r="F427" s="15">
        <f>SUM(F429:F431)</f>
        <v>0</v>
      </c>
    </row>
    <row r="428" spans="1:6" x14ac:dyDescent="0.2">
      <c r="A428" s="8" t="s">
        <v>12</v>
      </c>
      <c r="B428" s="1">
        <f t="shared" si="6"/>
        <v>0</v>
      </c>
      <c r="C428" s="1"/>
      <c r="D428" s="1"/>
      <c r="E428" s="1"/>
      <c r="F428" s="1"/>
    </row>
    <row r="429" spans="1:6" ht="22.5" x14ac:dyDescent="0.2">
      <c r="A429" s="8" t="s">
        <v>91</v>
      </c>
      <c r="B429" s="1">
        <f t="shared" si="6"/>
        <v>0</v>
      </c>
      <c r="C429" s="1"/>
      <c r="D429" s="1"/>
      <c r="E429" s="1"/>
      <c r="F429" s="1"/>
    </row>
    <row r="430" spans="1:6" ht="22.5" x14ac:dyDescent="0.2">
      <c r="A430" s="8" t="s">
        <v>92</v>
      </c>
      <c r="B430" s="1">
        <f t="shared" si="6"/>
        <v>0</v>
      </c>
      <c r="C430" s="1"/>
      <c r="D430" s="1"/>
      <c r="E430" s="1"/>
      <c r="F430" s="1"/>
    </row>
    <row r="431" spans="1:6" x14ac:dyDescent="0.2">
      <c r="A431" s="8" t="s">
        <v>93</v>
      </c>
      <c r="B431" s="1">
        <f t="shared" si="6"/>
        <v>0</v>
      </c>
      <c r="C431" s="1"/>
      <c r="D431" s="1"/>
      <c r="E431" s="1"/>
      <c r="F431" s="1"/>
    </row>
    <row r="432" spans="1:6" ht="21" x14ac:dyDescent="0.2">
      <c r="A432" s="19" t="s">
        <v>120</v>
      </c>
      <c r="B432" s="20">
        <f t="shared" si="6"/>
        <v>0</v>
      </c>
      <c r="C432" s="20">
        <f>C433+C444+C449+C455+C456+C466+C469</f>
        <v>0</v>
      </c>
      <c r="D432" s="20">
        <f>D433+D444+D449+D455+D456+D466+D469</f>
        <v>0</v>
      </c>
      <c r="E432" s="20">
        <f>E433+E444+E449+E455+E456+E466+E469</f>
        <v>0</v>
      </c>
      <c r="F432" s="20">
        <f>F433+F444+F449+F455+F456+F466+F469</f>
        <v>0</v>
      </c>
    </row>
    <row r="433" spans="1:6" ht="22.5" x14ac:dyDescent="0.2">
      <c r="A433" s="6" t="s">
        <v>39</v>
      </c>
      <c r="B433" s="15">
        <f t="shared" si="6"/>
        <v>0</v>
      </c>
      <c r="C433" s="15">
        <f>SUM(C434:C443)</f>
        <v>0</v>
      </c>
      <c r="D433" s="15">
        <f>SUM(D434:D443)</f>
        <v>0</v>
      </c>
      <c r="E433" s="15">
        <f>SUM(E434:E443)</f>
        <v>0</v>
      </c>
      <c r="F433" s="15">
        <f>SUM(F434:F443)</f>
        <v>0</v>
      </c>
    </row>
    <row r="434" spans="1:6" ht="22.5" x14ac:dyDescent="0.2">
      <c r="A434" s="8" t="s">
        <v>71</v>
      </c>
      <c r="B434" s="1">
        <f t="shared" si="6"/>
        <v>0</v>
      </c>
      <c r="C434" s="1"/>
      <c r="D434" s="1"/>
      <c r="E434" s="1"/>
      <c r="F434" s="1"/>
    </row>
    <row r="435" spans="1:6" ht="22.5" x14ac:dyDescent="0.2">
      <c r="A435" s="8" t="s">
        <v>72</v>
      </c>
      <c r="B435" s="1">
        <f t="shared" si="6"/>
        <v>0</v>
      </c>
      <c r="C435" s="1"/>
      <c r="D435" s="1"/>
      <c r="E435" s="1"/>
      <c r="F435" s="1"/>
    </row>
    <row r="436" spans="1:6" ht="33.75" x14ac:dyDescent="0.2">
      <c r="A436" s="8" t="s">
        <v>73</v>
      </c>
      <c r="B436" s="1">
        <f t="shared" si="6"/>
        <v>0</v>
      </c>
      <c r="C436" s="1"/>
      <c r="D436" s="1"/>
      <c r="E436" s="1"/>
      <c r="F436" s="1"/>
    </row>
    <row r="437" spans="1:6" ht="33.75" x14ac:dyDescent="0.2">
      <c r="A437" s="8" t="s">
        <v>74</v>
      </c>
      <c r="B437" s="1">
        <f t="shared" si="6"/>
        <v>0</v>
      </c>
      <c r="C437" s="1"/>
      <c r="D437" s="1"/>
      <c r="E437" s="1"/>
      <c r="F437" s="1"/>
    </row>
    <row r="438" spans="1:6" ht="22.5" x14ac:dyDescent="0.2">
      <c r="A438" s="8" t="s">
        <v>75</v>
      </c>
      <c r="B438" s="1">
        <f t="shared" si="6"/>
        <v>0</v>
      </c>
      <c r="C438" s="1"/>
      <c r="D438" s="1"/>
      <c r="E438" s="1"/>
      <c r="F438" s="1"/>
    </row>
    <row r="439" spans="1:6" x14ac:dyDescent="0.2">
      <c r="A439" s="8" t="s">
        <v>76</v>
      </c>
      <c r="B439" s="1">
        <f t="shared" si="6"/>
        <v>0</v>
      </c>
      <c r="C439" s="1"/>
      <c r="D439" s="1"/>
      <c r="E439" s="1"/>
      <c r="F439" s="1"/>
    </row>
    <row r="440" spans="1:6" ht="22.5" x14ac:dyDescent="0.2">
      <c r="A440" s="8" t="s">
        <v>77</v>
      </c>
      <c r="B440" s="1">
        <f t="shared" si="6"/>
        <v>0</v>
      </c>
      <c r="C440" s="1"/>
      <c r="D440" s="1"/>
      <c r="E440" s="1"/>
      <c r="F440" s="1"/>
    </row>
    <row r="441" spans="1:6" x14ac:dyDescent="0.2">
      <c r="A441" s="8" t="s">
        <v>78</v>
      </c>
      <c r="B441" s="1">
        <f t="shared" si="6"/>
        <v>0</v>
      </c>
      <c r="C441" s="1"/>
      <c r="D441" s="1"/>
      <c r="E441" s="1"/>
      <c r="F441" s="1"/>
    </row>
    <row r="442" spans="1:6" x14ac:dyDescent="0.2">
      <c r="A442" s="8" t="s">
        <v>79</v>
      </c>
      <c r="B442" s="1">
        <f t="shared" si="6"/>
        <v>0</v>
      </c>
      <c r="C442" s="1"/>
      <c r="D442" s="1"/>
      <c r="E442" s="1"/>
      <c r="F442" s="1"/>
    </row>
    <row r="443" spans="1:6" ht="22.5" x14ac:dyDescent="0.2">
      <c r="A443" s="8" t="s">
        <v>80</v>
      </c>
      <c r="B443" s="1">
        <f t="shared" si="6"/>
        <v>0</v>
      </c>
      <c r="C443" s="1"/>
      <c r="D443" s="1"/>
      <c r="E443" s="1"/>
      <c r="F443" s="1"/>
    </row>
    <row r="444" spans="1:6" x14ac:dyDescent="0.2">
      <c r="A444" s="6" t="s">
        <v>40</v>
      </c>
      <c r="B444" s="15">
        <f t="shared" si="6"/>
        <v>0</v>
      </c>
      <c r="C444" s="15">
        <f>SUM(C445:C448)</f>
        <v>0</v>
      </c>
      <c r="D444" s="15">
        <f>SUM(D445:D448)</f>
        <v>0</v>
      </c>
      <c r="E444" s="15">
        <f>SUM(E445:E448)</f>
        <v>0</v>
      </c>
      <c r="F444" s="15">
        <f>SUM(F445:F448)</f>
        <v>0</v>
      </c>
    </row>
    <row r="445" spans="1:6" ht="33.75" x14ac:dyDescent="0.2">
      <c r="A445" s="8" t="s">
        <v>81</v>
      </c>
      <c r="B445" s="1">
        <f t="shared" si="6"/>
        <v>0</v>
      </c>
      <c r="C445" s="1"/>
      <c r="D445" s="1"/>
      <c r="E445" s="1"/>
      <c r="F445" s="1"/>
    </row>
    <row r="446" spans="1:6" ht="33.75" x14ac:dyDescent="0.2">
      <c r="A446" s="8" t="s">
        <v>82</v>
      </c>
      <c r="B446" s="1">
        <f t="shared" si="6"/>
        <v>0</v>
      </c>
      <c r="C446" s="1"/>
      <c r="D446" s="1"/>
      <c r="E446" s="1"/>
      <c r="F446" s="1"/>
    </row>
    <row r="447" spans="1:6" x14ac:dyDescent="0.2">
      <c r="A447" s="8" t="s">
        <v>83</v>
      </c>
      <c r="B447" s="1">
        <f t="shared" si="6"/>
        <v>0</v>
      </c>
      <c r="C447" s="11"/>
      <c r="D447" s="11"/>
      <c r="E447" s="11"/>
      <c r="F447" s="11"/>
    </row>
    <row r="448" spans="1:6" ht="22.5" x14ac:dyDescent="0.2">
      <c r="A448" s="8" t="s">
        <v>84</v>
      </c>
      <c r="B448" s="1">
        <f t="shared" si="6"/>
        <v>0</v>
      </c>
      <c r="C448" s="11"/>
      <c r="D448" s="11"/>
      <c r="E448" s="11"/>
      <c r="F448" s="11"/>
    </row>
    <row r="449" spans="1:6" ht="22.5" x14ac:dyDescent="0.2">
      <c r="A449" s="6" t="s">
        <v>60</v>
      </c>
      <c r="B449" s="15">
        <f t="shared" si="6"/>
        <v>0</v>
      </c>
      <c r="C449" s="15">
        <f>SUM(C450:C454)</f>
        <v>0</v>
      </c>
      <c r="D449" s="15">
        <f>SUM(D450:D454)</f>
        <v>0</v>
      </c>
      <c r="E449" s="15">
        <f>SUM(E450:E454)</f>
        <v>0</v>
      </c>
      <c r="F449" s="15">
        <f>SUM(F450:F454)</f>
        <v>0</v>
      </c>
    </row>
    <row r="450" spans="1:6" x14ac:dyDescent="0.2">
      <c r="A450" s="8" t="s">
        <v>12</v>
      </c>
      <c r="B450" s="1"/>
      <c r="C450" s="1"/>
      <c r="D450" s="1"/>
      <c r="E450" s="1"/>
      <c r="F450" s="1"/>
    </row>
    <row r="451" spans="1:6" ht="22.5" x14ac:dyDescent="0.2">
      <c r="A451" s="8" t="s">
        <v>87</v>
      </c>
      <c r="B451" s="1">
        <f t="shared" si="6"/>
        <v>0</v>
      </c>
      <c r="C451" s="1"/>
      <c r="D451" s="1"/>
      <c r="E451" s="1"/>
      <c r="F451" s="1"/>
    </row>
    <row r="452" spans="1:6" x14ac:dyDescent="0.2">
      <c r="A452" s="8" t="s">
        <v>68</v>
      </c>
      <c r="B452" s="1">
        <f t="shared" si="6"/>
        <v>0</v>
      </c>
      <c r="C452" s="1"/>
      <c r="D452" s="1"/>
      <c r="E452" s="1"/>
      <c r="F452" s="1"/>
    </row>
    <row r="453" spans="1:6" ht="22.5" x14ac:dyDescent="0.2">
      <c r="A453" s="8" t="s">
        <v>88</v>
      </c>
      <c r="B453" s="1">
        <f t="shared" si="6"/>
        <v>0</v>
      </c>
      <c r="C453" s="1"/>
      <c r="D453" s="1"/>
      <c r="E453" s="1"/>
      <c r="F453" s="1"/>
    </row>
    <row r="454" spans="1:6" x14ac:dyDescent="0.2">
      <c r="A454" s="8" t="s">
        <v>42</v>
      </c>
      <c r="B454" s="1">
        <f t="shared" si="6"/>
        <v>0</v>
      </c>
      <c r="C454" s="1"/>
      <c r="D454" s="1"/>
      <c r="E454" s="1"/>
      <c r="F454" s="1"/>
    </row>
    <row r="455" spans="1:6" x14ac:dyDescent="0.2">
      <c r="A455" s="6" t="s">
        <v>14</v>
      </c>
      <c r="B455" s="15">
        <f t="shared" si="6"/>
        <v>0</v>
      </c>
      <c r="C455" s="15">
        <v>0</v>
      </c>
      <c r="D455" s="15">
        <v>0</v>
      </c>
      <c r="E455" s="15">
        <v>0</v>
      </c>
      <c r="F455" s="15">
        <v>0</v>
      </c>
    </row>
    <row r="456" spans="1:6" x14ac:dyDescent="0.2">
      <c r="A456" s="6" t="s">
        <v>15</v>
      </c>
      <c r="B456" s="15">
        <f t="shared" si="6"/>
        <v>0</v>
      </c>
      <c r="C456" s="15">
        <f>SUM(C458:C465)</f>
        <v>0</v>
      </c>
      <c r="D456" s="15">
        <f>SUM(D458:D465)</f>
        <v>0</v>
      </c>
      <c r="E456" s="15">
        <f>SUM(E458:E465)</f>
        <v>0</v>
      </c>
      <c r="F456" s="15">
        <f>SUM(F458:F465)</f>
        <v>0</v>
      </c>
    </row>
    <row r="457" spans="1:6" x14ac:dyDescent="0.2">
      <c r="A457" s="8" t="s">
        <v>12</v>
      </c>
      <c r="B457" s="1"/>
      <c r="C457" s="1"/>
      <c r="D457" s="1"/>
      <c r="E457" s="1"/>
      <c r="F457" s="1"/>
    </row>
    <row r="458" spans="1:6" ht="22.5" x14ac:dyDescent="0.2">
      <c r="A458" s="8" t="s">
        <v>89</v>
      </c>
      <c r="B458" s="1">
        <f t="shared" si="6"/>
        <v>0</v>
      </c>
      <c r="C458" s="1"/>
      <c r="D458" s="1"/>
      <c r="E458" s="1"/>
      <c r="F458" s="1"/>
    </row>
    <row r="459" spans="1:6" ht="22.5" x14ac:dyDescent="0.2">
      <c r="A459" s="8" t="s">
        <v>90</v>
      </c>
      <c r="B459" s="1">
        <f t="shared" si="6"/>
        <v>0</v>
      </c>
      <c r="C459" s="1"/>
      <c r="D459" s="1"/>
      <c r="E459" s="1"/>
      <c r="F459" s="1"/>
    </row>
    <row r="460" spans="1:6" ht="22.5" x14ac:dyDescent="0.2">
      <c r="A460" s="8" t="s">
        <v>91</v>
      </c>
      <c r="B460" s="1">
        <f t="shared" si="6"/>
        <v>0</v>
      </c>
      <c r="C460" s="1"/>
      <c r="D460" s="1"/>
      <c r="E460" s="1"/>
      <c r="F460" s="1"/>
    </row>
    <row r="461" spans="1:6" ht="22.5" x14ac:dyDescent="0.2">
      <c r="A461" s="8" t="s">
        <v>92</v>
      </c>
      <c r="B461" s="1">
        <f t="shared" si="6"/>
        <v>0</v>
      </c>
      <c r="C461" s="1"/>
      <c r="D461" s="1"/>
      <c r="E461" s="1"/>
      <c r="F461" s="1"/>
    </row>
    <row r="462" spans="1:6" x14ac:dyDescent="0.2">
      <c r="A462" s="8" t="s">
        <v>93</v>
      </c>
      <c r="B462" s="1">
        <f t="shared" si="6"/>
        <v>0</v>
      </c>
      <c r="C462" s="1"/>
      <c r="D462" s="1"/>
      <c r="E462" s="1"/>
      <c r="F462" s="1"/>
    </row>
    <row r="463" spans="1:6" ht="22.5" x14ac:dyDescent="0.2">
      <c r="A463" s="8" t="s">
        <v>94</v>
      </c>
      <c r="B463" s="1">
        <f t="shared" ref="B463:B526" si="7">SUM(C463:F463)</f>
        <v>0</v>
      </c>
      <c r="C463" s="1"/>
      <c r="D463" s="1"/>
      <c r="E463" s="1"/>
      <c r="F463" s="1"/>
    </row>
    <row r="464" spans="1:6" ht="22.5" x14ac:dyDescent="0.2">
      <c r="A464" s="8" t="s">
        <v>95</v>
      </c>
      <c r="B464" s="1">
        <f t="shared" si="7"/>
        <v>0</v>
      </c>
      <c r="C464" s="1"/>
      <c r="D464" s="1"/>
      <c r="E464" s="1"/>
      <c r="F464" s="1"/>
    </row>
    <row r="465" spans="1:6" ht="22.5" x14ac:dyDescent="0.2">
      <c r="A465" s="8" t="s">
        <v>96</v>
      </c>
      <c r="B465" s="1">
        <f t="shared" si="7"/>
        <v>0</v>
      </c>
      <c r="C465" s="1"/>
      <c r="D465" s="1"/>
      <c r="E465" s="1"/>
      <c r="F465" s="1"/>
    </row>
    <row r="466" spans="1:6" x14ac:dyDescent="0.2">
      <c r="A466" s="6" t="s">
        <v>16</v>
      </c>
      <c r="B466" s="15">
        <f t="shared" si="7"/>
        <v>0</v>
      </c>
      <c r="C466" s="15">
        <v>0</v>
      </c>
      <c r="D466" s="15">
        <v>0</v>
      </c>
      <c r="E466" s="15">
        <v>0</v>
      </c>
      <c r="F466" s="15">
        <v>0</v>
      </c>
    </row>
    <row r="467" spans="1:6" x14ac:dyDescent="0.2">
      <c r="A467" s="8" t="s">
        <v>12</v>
      </c>
      <c r="B467" s="1">
        <f t="shared" si="7"/>
        <v>0</v>
      </c>
      <c r="C467" s="1"/>
      <c r="D467" s="1"/>
      <c r="E467" s="1"/>
      <c r="F467" s="1"/>
    </row>
    <row r="468" spans="1:6" ht="33.75" x14ac:dyDescent="0.2">
      <c r="A468" s="8" t="s">
        <v>61</v>
      </c>
      <c r="B468" s="1">
        <f t="shared" si="7"/>
        <v>0</v>
      </c>
      <c r="C468" s="1"/>
      <c r="D468" s="1"/>
      <c r="E468" s="1"/>
      <c r="F468" s="1"/>
    </row>
    <row r="469" spans="1:6" ht="22.5" x14ac:dyDescent="0.2">
      <c r="A469" s="6" t="s">
        <v>62</v>
      </c>
      <c r="B469" s="15">
        <f t="shared" si="7"/>
        <v>0</v>
      </c>
      <c r="C469" s="15">
        <v>0</v>
      </c>
      <c r="D469" s="15">
        <v>0</v>
      </c>
      <c r="E469" s="15">
        <v>0</v>
      </c>
      <c r="F469" s="15">
        <v>0</v>
      </c>
    </row>
    <row r="470" spans="1:6" ht="31.5" x14ac:dyDescent="0.2">
      <c r="A470" s="19" t="s">
        <v>121</v>
      </c>
      <c r="B470" s="20">
        <f t="shared" si="7"/>
        <v>77900</v>
      </c>
      <c r="C470" s="20">
        <f>C471+C482+C487+C490+C496+C495</f>
        <v>5808</v>
      </c>
      <c r="D470" s="20">
        <f>D471+D482+D487+D490+D496+D495</f>
        <v>36900.5</v>
      </c>
      <c r="E470" s="20">
        <f>E471+E482+E487+E490+E496+E495</f>
        <v>27000.5</v>
      </c>
      <c r="F470" s="20">
        <f>F471+F482+F487+F490+F496+F495</f>
        <v>8191</v>
      </c>
    </row>
    <row r="471" spans="1:6" ht="22.5" x14ac:dyDescent="0.2">
      <c r="A471" s="6" t="s">
        <v>39</v>
      </c>
      <c r="B471" s="15">
        <f t="shared" si="7"/>
        <v>77900</v>
      </c>
      <c r="C471" s="15">
        <f>SUM(C472:C481)</f>
        <v>5808</v>
      </c>
      <c r="D471" s="15">
        <f>SUM(D472:D481)</f>
        <v>36900.5</v>
      </c>
      <c r="E471" s="15">
        <f>SUM(E472:E481)</f>
        <v>27000.5</v>
      </c>
      <c r="F471" s="15">
        <f>SUM(F472:F481)</f>
        <v>8191</v>
      </c>
    </row>
    <row r="472" spans="1:6" ht="22.5" x14ac:dyDescent="0.2">
      <c r="A472" s="8" t="s">
        <v>71</v>
      </c>
      <c r="B472" s="1">
        <f t="shared" si="7"/>
        <v>0</v>
      </c>
      <c r="C472" s="1"/>
      <c r="D472" s="1"/>
      <c r="E472" s="1"/>
      <c r="F472" s="1"/>
    </row>
    <row r="473" spans="1:6" ht="22.5" x14ac:dyDescent="0.2">
      <c r="A473" s="8" t="s">
        <v>72</v>
      </c>
      <c r="B473" s="1">
        <f t="shared" si="7"/>
        <v>0</v>
      </c>
      <c r="C473" s="1"/>
      <c r="D473" s="1"/>
      <c r="E473" s="1"/>
      <c r="F473" s="1"/>
    </row>
    <row r="474" spans="1:6" ht="33.75" x14ac:dyDescent="0.2">
      <c r="A474" s="8" t="s">
        <v>73</v>
      </c>
      <c r="B474" s="1">
        <f t="shared" si="7"/>
        <v>0</v>
      </c>
      <c r="C474" s="1"/>
      <c r="D474" s="1"/>
      <c r="E474" s="1"/>
      <c r="F474" s="1"/>
    </row>
    <row r="475" spans="1:6" ht="33.75" x14ac:dyDescent="0.2">
      <c r="A475" s="8" t="s">
        <v>74</v>
      </c>
      <c r="B475" s="1">
        <f t="shared" si="7"/>
        <v>0</v>
      </c>
      <c r="C475" s="1"/>
      <c r="D475" s="1"/>
      <c r="E475" s="1"/>
      <c r="F475" s="1"/>
    </row>
    <row r="476" spans="1:6" ht="22.5" x14ac:dyDescent="0.2">
      <c r="A476" s="8" t="s">
        <v>75</v>
      </c>
      <c r="B476" s="1">
        <f t="shared" si="7"/>
        <v>0</v>
      </c>
      <c r="C476" s="1"/>
      <c r="D476" s="1"/>
      <c r="E476" s="1"/>
      <c r="F476" s="1"/>
    </row>
    <row r="477" spans="1:6" x14ac:dyDescent="0.2">
      <c r="A477" s="8" t="s">
        <v>76</v>
      </c>
      <c r="B477" s="1">
        <f t="shared" si="7"/>
        <v>0</v>
      </c>
      <c r="C477" s="1"/>
      <c r="D477" s="1"/>
      <c r="E477" s="1"/>
      <c r="F477" s="1"/>
    </row>
    <row r="478" spans="1:6" ht="22.5" x14ac:dyDescent="0.2">
      <c r="A478" s="8" t="s">
        <v>77</v>
      </c>
      <c r="B478" s="1">
        <f t="shared" si="7"/>
        <v>77900</v>
      </c>
      <c r="C478" s="1">
        <f>4666+1142</f>
        <v>5808</v>
      </c>
      <c r="D478" s="1">
        <v>36900.5</v>
      </c>
      <c r="E478" s="1">
        <v>27000.5</v>
      </c>
      <c r="F478" s="1">
        <f>9333-1142</f>
        <v>8191</v>
      </c>
    </row>
    <row r="479" spans="1:6" x14ac:dyDescent="0.2">
      <c r="A479" s="8" t="s">
        <v>78</v>
      </c>
      <c r="B479" s="1">
        <f t="shared" si="7"/>
        <v>0</v>
      </c>
      <c r="C479" s="1"/>
      <c r="D479" s="1"/>
      <c r="E479" s="1"/>
      <c r="F479" s="1"/>
    </row>
    <row r="480" spans="1:6" x14ac:dyDescent="0.2">
      <c r="A480" s="8" t="s">
        <v>79</v>
      </c>
      <c r="B480" s="1">
        <f t="shared" si="7"/>
        <v>0</v>
      </c>
      <c r="C480" s="1"/>
      <c r="D480" s="1"/>
      <c r="E480" s="1"/>
      <c r="F480" s="1"/>
    </row>
    <row r="481" spans="1:6" ht="22.5" x14ac:dyDescent="0.2">
      <c r="A481" s="8" t="s">
        <v>80</v>
      </c>
      <c r="B481" s="1">
        <f t="shared" si="7"/>
        <v>0</v>
      </c>
      <c r="C481" s="1"/>
      <c r="D481" s="1"/>
      <c r="E481" s="1"/>
      <c r="F481" s="1"/>
    </row>
    <row r="482" spans="1:6" x14ac:dyDescent="0.2">
      <c r="A482" s="6" t="s">
        <v>40</v>
      </c>
      <c r="B482" s="15">
        <f t="shared" si="7"/>
        <v>0</v>
      </c>
      <c r="C482" s="15">
        <f>SUM(C483:C486)</f>
        <v>0</v>
      </c>
      <c r="D482" s="15">
        <f>SUM(D483:D486)</f>
        <v>0</v>
      </c>
      <c r="E482" s="15">
        <f>SUM(E483:E486)</f>
        <v>0</v>
      </c>
      <c r="F482" s="15">
        <f>SUM(F483:F486)</f>
        <v>0</v>
      </c>
    </row>
    <row r="483" spans="1:6" ht="33.75" x14ac:dyDescent="0.2">
      <c r="A483" s="8" t="s">
        <v>81</v>
      </c>
      <c r="B483" s="1">
        <f t="shared" si="7"/>
        <v>0</v>
      </c>
      <c r="C483" s="1"/>
      <c r="D483" s="1"/>
      <c r="E483" s="1"/>
      <c r="F483" s="1"/>
    </row>
    <row r="484" spans="1:6" ht="33.75" x14ac:dyDescent="0.2">
      <c r="A484" s="8" t="s">
        <v>82</v>
      </c>
      <c r="B484" s="1">
        <f t="shared" si="7"/>
        <v>0</v>
      </c>
      <c r="C484" s="1"/>
      <c r="D484" s="1"/>
      <c r="E484" s="1"/>
      <c r="F484" s="1"/>
    </row>
    <row r="485" spans="1:6" x14ac:dyDescent="0.2">
      <c r="A485" s="8" t="s">
        <v>83</v>
      </c>
      <c r="B485" s="1">
        <f t="shared" si="7"/>
        <v>0</v>
      </c>
      <c r="C485" s="11"/>
      <c r="D485" s="11"/>
      <c r="E485" s="11"/>
      <c r="F485" s="11"/>
    </row>
    <row r="486" spans="1:6" ht="22.5" x14ac:dyDescent="0.2">
      <c r="A486" s="8" t="s">
        <v>84</v>
      </c>
      <c r="B486" s="1">
        <f t="shared" si="7"/>
        <v>0</v>
      </c>
      <c r="C486" s="11"/>
      <c r="D486" s="11"/>
      <c r="E486" s="11"/>
      <c r="F486" s="11"/>
    </row>
    <row r="487" spans="1:6" x14ac:dyDescent="0.2">
      <c r="A487" s="9" t="s">
        <v>58</v>
      </c>
      <c r="B487" s="15">
        <f t="shared" si="7"/>
        <v>0</v>
      </c>
      <c r="C487" s="15">
        <v>0</v>
      </c>
      <c r="D487" s="15">
        <v>0</v>
      </c>
      <c r="E487" s="15">
        <v>0</v>
      </c>
      <c r="F487" s="15">
        <v>0</v>
      </c>
    </row>
    <row r="488" spans="1:6" x14ac:dyDescent="0.2">
      <c r="A488" s="8" t="s">
        <v>12</v>
      </c>
      <c r="B488" s="1"/>
      <c r="C488" s="1"/>
      <c r="D488" s="1"/>
      <c r="E488" s="1"/>
      <c r="F488" s="1"/>
    </row>
    <row r="489" spans="1:6" ht="22.5" x14ac:dyDescent="0.2">
      <c r="A489" s="8" t="s">
        <v>59</v>
      </c>
      <c r="B489" s="1">
        <f t="shared" si="7"/>
        <v>0</v>
      </c>
      <c r="C489" s="1"/>
      <c r="D489" s="1"/>
      <c r="E489" s="1"/>
      <c r="F489" s="1"/>
    </row>
    <row r="490" spans="1:6" ht="22.5" x14ac:dyDescent="0.2">
      <c r="A490" s="6" t="s">
        <v>60</v>
      </c>
      <c r="B490" s="15">
        <f t="shared" si="7"/>
        <v>0</v>
      </c>
      <c r="C490" s="15">
        <f>SUM(C492:C495)</f>
        <v>0</v>
      </c>
      <c r="D490" s="15">
        <f>SUM(D492:D495)</f>
        <v>0</v>
      </c>
      <c r="E490" s="15">
        <f>SUM(E492:E495)</f>
        <v>0</v>
      </c>
      <c r="F490" s="15">
        <f>SUM(F492:F495)</f>
        <v>0</v>
      </c>
    </row>
    <row r="491" spans="1:6" x14ac:dyDescent="0.2">
      <c r="A491" s="8" t="s">
        <v>12</v>
      </c>
      <c r="B491" s="1"/>
      <c r="C491" s="1"/>
      <c r="D491" s="1"/>
      <c r="E491" s="1"/>
      <c r="F491" s="1"/>
    </row>
    <row r="492" spans="1:6" ht="22.5" x14ac:dyDescent="0.2">
      <c r="A492" s="8" t="s">
        <v>87</v>
      </c>
      <c r="B492" s="1">
        <f t="shared" si="7"/>
        <v>0</v>
      </c>
      <c r="C492" s="1"/>
      <c r="D492" s="1"/>
      <c r="E492" s="1"/>
      <c r="F492" s="1"/>
    </row>
    <row r="493" spans="1:6" x14ac:dyDescent="0.2">
      <c r="A493" s="8" t="s">
        <v>68</v>
      </c>
      <c r="B493" s="1">
        <f t="shared" si="7"/>
        <v>0</v>
      </c>
      <c r="C493" s="1"/>
      <c r="D493" s="1"/>
      <c r="E493" s="1"/>
      <c r="F493" s="1"/>
    </row>
    <row r="494" spans="1:6" ht="22.5" x14ac:dyDescent="0.2">
      <c r="A494" s="8" t="s">
        <v>88</v>
      </c>
      <c r="B494" s="1">
        <f t="shared" si="7"/>
        <v>0</v>
      </c>
      <c r="C494" s="1"/>
      <c r="D494" s="1"/>
      <c r="E494" s="1"/>
      <c r="F494" s="1"/>
    </row>
    <row r="495" spans="1:6" x14ac:dyDescent="0.2">
      <c r="A495" s="8" t="s">
        <v>42</v>
      </c>
      <c r="B495" s="18">
        <f t="shared" si="7"/>
        <v>0</v>
      </c>
      <c r="C495" s="18"/>
      <c r="D495" s="18"/>
      <c r="E495" s="18"/>
      <c r="F495" s="18"/>
    </row>
    <row r="496" spans="1:6" x14ac:dyDescent="0.2">
      <c r="A496" s="6" t="s">
        <v>15</v>
      </c>
      <c r="B496" s="15">
        <f t="shared" si="7"/>
        <v>0</v>
      </c>
      <c r="C496" s="15">
        <f>SUM(C498:C505)</f>
        <v>0</v>
      </c>
      <c r="D496" s="15">
        <f>SUM(D498:D505)</f>
        <v>0</v>
      </c>
      <c r="E496" s="15">
        <f>SUM(E498:E505)</f>
        <v>0</v>
      </c>
      <c r="F496" s="15">
        <f>SUM(F498:F505)</f>
        <v>0</v>
      </c>
    </row>
    <row r="497" spans="1:6" x14ac:dyDescent="0.2">
      <c r="A497" s="8" t="s">
        <v>12</v>
      </c>
      <c r="B497" s="1"/>
      <c r="C497" s="1"/>
      <c r="D497" s="1"/>
      <c r="E497" s="1"/>
      <c r="F497" s="1"/>
    </row>
    <row r="498" spans="1:6" ht="22.5" x14ac:dyDescent="0.2">
      <c r="A498" s="8" t="s">
        <v>89</v>
      </c>
      <c r="B498" s="1">
        <f t="shared" si="7"/>
        <v>0</v>
      </c>
      <c r="C498" s="1"/>
      <c r="D498" s="1"/>
      <c r="E498" s="1"/>
      <c r="F498" s="1"/>
    </row>
    <row r="499" spans="1:6" ht="22.5" x14ac:dyDescent="0.2">
      <c r="A499" s="8" t="s">
        <v>90</v>
      </c>
      <c r="B499" s="1">
        <f t="shared" si="7"/>
        <v>0</v>
      </c>
      <c r="C499" s="1"/>
      <c r="D499" s="1"/>
      <c r="E499" s="1"/>
      <c r="F499" s="1"/>
    </row>
    <row r="500" spans="1:6" ht="22.5" x14ac:dyDescent="0.2">
      <c r="A500" s="8" t="s">
        <v>91</v>
      </c>
      <c r="B500" s="1">
        <f t="shared" si="7"/>
        <v>0</v>
      </c>
      <c r="C500" s="1"/>
      <c r="D500" s="1"/>
      <c r="E500" s="1"/>
      <c r="F500" s="1"/>
    </row>
    <row r="501" spans="1:6" ht="22.5" x14ac:dyDescent="0.2">
      <c r="A501" s="8" t="s">
        <v>92</v>
      </c>
      <c r="B501" s="1">
        <f t="shared" si="7"/>
        <v>0</v>
      </c>
      <c r="C501" s="1"/>
      <c r="D501" s="1"/>
      <c r="E501" s="1"/>
      <c r="F501" s="1"/>
    </row>
    <row r="502" spans="1:6" x14ac:dyDescent="0.2">
      <c r="A502" s="8" t="s">
        <v>93</v>
      </c>
      <c r="B502" s="1">
        <f t="shared" si="7"/>
        <v>0</v>
      </c>
      <c r="C502" s="1"/>
      <c r="D502" s="1"/>
      <c r="E502" s="1"/>
      <c r="F502" s="1"/>
    </row>
    <row r="503" spans="1:6" ht="22.5" x14ac:dyDescent="0.2">
      <c r="A503" s="8" t="s">
        <v>94</v>
      </c>
      <c r="B503" s="1">
        <f t="shared" si="7"/>
        <v>0</v>
      </c>
      <c r="C503" s="1"/>
      <c r="D503" s="1"/>
      <c r="E503" s="1"/>
      <c r="F503" s="1"/>
    </row>
    <row r="504" spans="1:6" ht="22.5" x14ac:dyDescent="0.2">
      <c r="A504" s="8" t="s">
        <v>95</v>
      </c>
      <c r="B504" s="1">
        <f t="shared" si="7"/>
        <v>0</v>
      </c>
      <c r="C504" s="1"/>
      <c r="D504" s="1"/>
      <c r="E504" s="1"/>
      <c r="F504" s="1"/>
    </row>
    <row r="505" spans="1:6" ht="22.5" x14ac:dyDescent="0.2">
      <c r="A505" s="8" t="s">
        <v>96</v>
      </c>
      <c r="B505" s="1">
        <f t="shared" si="7"/>
        <v>0</v>
      </c>
      <c r="C505" s="1"/>
      <c r="D505" s="1"/>
      <c r="E505" s="1"/>
      <c r="F505" s="1"/>
    </row>
    <row r="506" spans="1:6" ht="31.5" x14ac:dyDescent="0.2">
      <c r="A506" s="19" t="s">
        <v>122</v>
      </c>
      <c r="B506" s="20">
        <f t="shared" si="7"/>
        <v>17600</v>
      </c>
      <c r="C506" s="20">
        <f>C518+C523+C526+C532+C533</f>
        <v>0</v>
      </c>
      <c r="D506" s="20">
        <f>D518+D523+D526+D532+D533</f>
        <v>17600</v>
      </c>
      <c r="E506" s="20">
        <f>E518+E523+E526+E532+E533</f>
        <v>0</v>
      </c>
      <c r="F506" s="20">
        <f>F518+F523+F526+F532+F533</f>
        <v>0</v>
      </c>
    </row>
    <row r="507" spans="1:6" ht="22.5" x14ac:dyDescent="0.2">
      <c r="A507" s="6" t="s">
        <v>39</v>
      </c>
      <c r="B507" s="15">
        <f t="shared" si="7"/>
        <v>0</v>
      </c>
      <c r="C507" s="15">
        <f>SUM(C508:C517)</f>
        <v>0</v>
      </c>
      <c r="D507" s="15">
        <f>SUM(D508:D517)</f>
        <v>0</v>
      </c>
      <c r="E507" s="15">
        <f>SUM(E508:E517)</f>
        <v>0</v>
      </c>
      <c r="F507" s="15">
        <f>SUM(F508:F517)</f>
        <v>0</v>
      </c>
    </row>
    <row r="508" spans="1:6" ht="22.5" x14ac:dyDescent="0.2">
      <c r="A508" s="8" t="s">
        <v>71</v>
      </c>
      <c r="B508" s="1">
        <f t="shared" si="7"/>
        <v>0</v>
      </c>
      <c r="C508" s="1"/>
      <c r="D508" s="1"/>
      <c r="E508" s="1"/>
      <c r="F508" s="1"/>
    </row>
    <row r="509" spans="1:6" ht="22.5" x14ac:dyDescent="0.2">
      <c r="A509" s="8" t="s">
        <v>72</v>
      </c>
      <c r="B509" s="1">
        <f t="shared" si="7"/>
        <v>0</v>
      </c>
      <c r="C509" s="1"/>
      <c r="D509" s="1"/>
      <c r="E509" s="1"/>
      <c r="F509" s="1"/>
    </row>
    <row r="510" spans="1:6" ht="33.75" x14ac:dyDescent="0.2">
      <c r="A510" s="8" t="s">
        <v>73</v>
      </c>
      <c r="B510" s="1">
        <f t="shared" si="7"/>
        <v>0</v>
      </c>
      <c r="C510" s="1"/>
      <c r="D510" s="1"/>
      <c r="E510" s="1"/>
      <c r="F510" s="1"/>
    </row>
    <row r="511" spans="1:6" ht="33.75" x14ac:dyDescent="0.2">
      <c r="A511" s="8" t="s">
        <v>74</v>
      </c>
      <c r="B511" s="1">
        <f t="shared" si="7"/>
        <v>0</v>
      </c>
      <c r="C511" s="1"/>
      <c r="D511" s="1"/>
      <c r="E511" s="1"/>
      <c r="F511" s="1"/>
    </row>
    <row r="512" spans="1:6" ht="22.5" x14ac:dyDescent="0.2">
      <c r="A512" s="8" t="s">
        <v>75</v>
      </c>
      <c r="B512" s="1">
        <f t="shared" si="7"/>
        <v>0</v>
      </c>
      <c r="C512" s="1"/>
      <c r="D512" s="1"/>
      <c r="E512" s="1"/>
      <c r="F512" s="1"/>
    </row>
    <row r="513" spans="1:6" x14ac:dyDescent="0.2">
      <c r="A513" s="8" t="s">
        <v>76</v>
      </c>
      <c r="B513" s="1">
        <f t="shared" si="7"/>
        <v>0</v>
      </c>
      <c r="C513" s="1"/>
      <c r="D513" s="1"/>
      <c r="E513" s="1"/>
      <c r="F513" s="1"/>
    </row>
    <row r="514" spans="1:6" ht="22.5" x14ac:dyDescent="0.2">
      <c r="A514" s="8" t="s">
        <v>77</v>
      </c>
      <c r="B514" s="1">
        <f t="shared" si="7"/>
        <v>0</v>
      </c>
      <c r="C514" s="1"/>
      <c r="D514" s="1"/>
      <c r="E514" s="1"/>
      <c r="F514" s="1"/>
    </row>
    <row r="515" spans="1:6" x14ac:dyDescent="0.2">
      <c r="A515" s="8" t="s">
        <v>78</v>
      </c>
      <c r="B515" s="1">
        <f t="shared" si="7"/>
        <v>0</v>
      </c>
      <c r="C515" s="1"/>
      <c r="D515" s="1"/>
      <c r="E515" s="1"/>
      <c r="F515" s="1"/>
    </row>
    <row r="516" spans="1:6" x14ac:dyDescent="0.2">
      <c r="A516" s="8" t="s">
        <v>79</v>
      </c>
      <c r="B516" s="1">
        <f t="shared" si="7"/>
        <v>0</v>
      </c>
      <c r="C516" s="1"/>
      <c r="D516" s="1"/>
      <c r="E516" s="1"/>
      <c r="F516" s="1"/>
    </row>
    <row r="517" spans="1:6" ht="22.5" x14ac:dyDescent="0.2">
      <c r="A517" s="8" t="s">
        <v>80</v>
      </c>
      <c r="B517" s="1">
        <f t="shared" si="7"/>
        <v>0</v>
      </c>
      <c r="C517" s="1"/>
      <c r="D517" s="1"/>
      <c r="E517" s="1"/>
      <c r="F517" s="1"/>
    </row>
    <row r="518" spans="1:6" x14ac:dyDescent="0.2">
      <c r="A518" s="6" t="s">
        <v>40</v>
      </c>
      <c r="B518" s="15">
        <f t="shared" si="7"/>
        <v>0</v>
      </c>
      <c r="C518" s="15">
        <f>SUM(C519:C522)</f>
        <v>0</v>
      </c>
      <c r="D518" s="15">
        <f>SUM(D519:D522)</f>
        <v>0</v>
      </c>
      <c r="E518" s="15">
        <f>SUM(E519:E522)</f>
        <v>0</v>
      </c>
      <c r="F518" s="15">
        <f>SUM(F519:F522)</f>
        <v>0</v>
      </c>
    </row>
    <row r="519" spans="1:6" ht="33.75" x14ac:dyDescent="0.2">
      <c r="A519" s="8" t="s">
        <v>81</v>
      </c>
      <c r="B519" s="1">
        <f t="shared" si="7"/>
        <v>0</v>
      </c>
      <c r="C519" s="1"/>
      <c r="D519" s="1"/>
      <c r="E519" s="1"/>
      <c r="F519" s="1"/>
    </row>
    <row r="520" spans="1:6" ht="33.75" x14ac:dyDescent="0.2">
      <c r="A520" s="8" t="s">
        <v>82</v>
      </c>
      <c r="B520" s="1">
        <f t="shared" si="7"/>
        <v>0</v>
      </c>
      <c r="C520" s="1"/>
      <c r="D520" s="1"/>
      <c r="E520" s="1"/>
      <c r="F520" s="1"/>
    </row>
    <row r="521" spans="1:6" x14ac:dyDescent="0.2">
      <c r="A521" s="8" t="s">
        <v>83</v>
      </c>
      <c r="B521" s="1">
        <f t="shared" si="7"/>
        <v>0</v>
      </c>
      <c r="C521" s="11"/>
      <c r="D521" s="11"/>
      <c r="E521" s="11"/>
      <c r="F521" s="11"/>
    </row>
    <row r="522" spans="1:6" ht="22.5" x14ac:dyDescent="0.2">
      <c r="A522" s="8" t="s">
        <v>84</v>
      </c>
      <c r="B522" s="1">
        <f t="shared" si="7"/>
        <v>0</v>
      </c>
      <c r="C522" s="11"/>
      <c r="D522" s="11"/>
      <c r="E522" s="11"/>
      <c r="F522" s="11"/>
    </row>
    <row r="523" spans="1:6" x14ac:dyDescent="0.2">
      <c r="A523" s="9" t="s">
        <v>58</v>
      </c>
      <c r="B523" s="15">
        <f t="shared" si="7"/>
        <v>0</v>
      </c>
      <c r="C523" s="15">
        <v>0</v>
      </c>
      <c r="D523" s="15">
        <v>0</v>
      </c>
      <c r="E523" s="15">
        <v>0</v>
      </c>
      <c r="F523" s="15">
        <v>0</v>
      </c>
    </row>
    <row r="524" spans="1:6" x14ac:dyDescent="0.2">
      <c r="A524" s="8" t="s">
        <v>12</v>
      </c>
      <c r="B524" s="1"/>
      <c r="C524" s="1"/>
      <c r="D524" s="1"/>
      <c r="E524" s="1"/>
      <c r="F524" s="1"/>
    </row>
    <row r="525" spans="1:6" ht="22.5" x14ac:dyDescent="0.2">
      <c r="A525" s="8" t="s">
        <v>59</v>
      </c>
      <c r="B525" s="1">
        <f t="shared" si="7"/>
        <v>0</v>
      </c>
      <c r="C525" s="1"/>
      <c r="D525" s="1"/>
      <c r="E525" s="1"/>
      <c r="F525" s="1"/>
    </row>
    <row r="526" spans="1:6" ht="22.5" x14ac:dyDescent="0.2">
      <c r="A526" s="6" t="s">
        <v>60</v>
      </c>
      <c r="B526" s="15">
        <f t="shared" si="7"/>
        <v>17600</v>
      </c>
      <c r="C526" s="15">
        <f>SUM(C528:C531)</f>
        <v>0</v>
      </c>
      <c r="D526" s="15">
        <f>SUM(D528:D531)</f>
        <v>17600</v>
      </c>
      <c r="E526" s="15">
        <f>SUM(E528:E531)</f>
        <v>0</v>
      </c>
      <c r="F526" s="15">
        <f>SUM(F528:F531)</f>
        <v>0</v>
      </c>
    </row>
    <row r="527" spans="1:6" x14ac:dyDescent="0.2">
      <c r="A527" s="8" t="s">
        <v>12</v>
      </c>
      <c r="B527" s="1"/>
      <c r="C527" s="1"/>
      <c r="D527" s="1"/>
      <c r="E527" s="1"/>
      <c r="F527" s="1"/>
    </row>
    <row r="528" spans="1:6" ht="22.5" x14ac:dyDescent="0.2">
      <c r="A528" s="8" t="s">
        <v>87</v>
      </c>
      <c r="B528" s="1">
        <f t="shared" ref="B528:B590" si="8">SUM(C528:F528)</f>
        <v>0</v>
      </c>
      <c r="C528" s="1"/>
      <c r="D528" s="1"/>
      <c r="E528" s="1"/>
      <c r="F528" s="1"/>
    </row>
    <row r="529" spans="1:6" x14ac:dyDescent="0.2">
      <c r="A529" s="8" t="s">
        <v>68</v>
      </c>
      <c r="B529" s="1">
        <f t="shared" si="8"/>
        <v>17600</v>
      </c>
      <c r="C529" s="1">
        <v>0</v>
      </c>
      <c r="D529" s="1">
        <v>17600</v>
      </c>
      <c r="E529" s="1">
        <v>0</v>
      </c>
      <c r="F529" s="1">
        <v>0</v>
      </c>
    </row>
    <row r="530" spans="1:6" ht="22.5" x14ac:dyDescent="0.2">
      <c r="A530" s="8" t="s">
        <v>88</v>
      </c>
      <c r="B530" s="1">
        <f t="shared" si="8"/>
        <v>0</v>
      </c>
      <c r="C530" s="1"/>
      <c r="D530" s="1"/>
      <c r="E530" s="1"/>
      <c r="F530" s="1"/>
    </row>
    <row r="531" spans="1:6" x14ac:dyDescent="0.2">
      <c r="A531" s="8" t="s">
        <v>42</v>
      </c>
      <c r="B531" s="1">
        <f t="shared" si="8"/>
        <v>0</v>
      </c>
      <c r="C531" s="1"/>
      <c r="D531" s="1"/>
      <c r="E531" s="1"/>
      <c r="F531" s="1"/>
    </row>
    <row r="532" spans="1:6" x14ac:dyDescent="0.2">
      <c r="A532" s="6" t="s">
        <v>14</v>
      </c>
      <c r="B532" s="15">
        <f t="shared" si="8"/>
        <v>0</v>
      </c>
      <c r="C532" s="15">
        <v>0</v>
      </c>
      <c r="D532" s="15">
        <v>0</v>
      </c>
      <c r="E532" s="15">
        <v>0</v>
      </c>
      <c r="F532" s="15">
        <v>0</v>
      </c>
    </row>
    <row r="533" spans="1:6" x14ac:dyDescent="0.2">
      <c r="A533" s="6" t="s">
        <v>15</v>
      </c>
      <c r="B533" s="15">
        <f t="shared" si="8"/>
        <v>0</v>
      </c>
      <c r="C533" s="15">
        <f>SUM(C535:C542)</f>
        <v>0</v>
      </c>
      <c r="D533" s="15">
        <f>SUM(D535:D542)</f>
        <v>0</v>
      </c>
      <c r="E533" s="15">
        <f>SUM(E535:E542)</f>
        <v>0</v>
      </c>
      <c r="F533" s="15">
        <f>SUM(F535:F542)</f>
        <v>0</v>
      </c>
    </row>
    <row r="534" spans="1:6" x14ac:dyDescent="0.2">
      <c r="A534" s="6" t="s">
        <v>12</v>
      </c>
      <c r="B534" s="1"/>
      <c r="C534" s="1"/>
      <c r="D534" s="1"/>
      <c r="E534" s="1"/>
      <c r="F534" s="1"/>
    </row>
    <row r="535" spans="1:6" ht="22.5" x14ac:dyDescent="0.2">
      <c r="A535" s="8" t="s">
        <v>89</v>
      </c>
      <c r="B535" s="1">
        <f t="shared" si="8"/>
        <v>0</v>
      </c>
      <c r="C535" s="1"/>
      <c r="D535" s="1"/>
      <c r="E535" s="1"/>
      <c r="F535" s="1"/>
    </row>
    <row r="536" spans="1:6" ht="22.5" x14ac:dyDescent="0.2">
      <c r="A536" s="8" t="s">
        <v>90</v>
      </c>
      <c r="B536" s="1">
        <f t="shared" si="8"/>
        <v>0</v>
      </c>
      <c r="C536" s="1"/>
      <c r="D536" s="1"/>
      <c r="E536" s="1"/>
      <c r="F536" s="1"/>
    </row>
    <row r="537" spans="1:6" ht="22.5" x14ac:dyDescent="0.2">
      <c r="A537" s="8" t="s">
        <v>91</v>
      </c>
      <c r="B537" s="1">
        <f t="shared" si="8"/>
        <v>0</v>
      </c>
      <c r="C537" s="1"/>
      <c r="D537" s="1"/>
      <c r="E537" s="1"/>
      <c r="F537" s="1"/>
    </row>
    <row r="538" spans="1:6" ht="22.5" x14ac:dyDescent="0.2">
      <c r="A538" s="8" t="s">
        <v>92</v>
      </c>
      <c r="B538" s="1">
        <f t="shared" si="8"/>
        <v>0</v>
      </c>
      <c r="C538" s="1"/>
      <c r="D538" s="1"/>
      <c r="E538" s="1"/>
      <c r="F538" s="1"/>
    </row>
    <row r="539" spans="1:6" x14ac:dyDescent="0.2">
      <c r="A539" s="8" t="s">
        <v>93</v>
      </c>
      <c r="B539" s="1">
        <f t="shared" si="8"/>
        <v>0</v>
      </c>
      <c r="C539" s="1"/>
      <c r="D539" s="1"/>
      <c r="E539" s="1"/>
      <c r="F539" s="1"/>
    </row>
    <row r="540" spans="1:6" ht="22.5" x14ac:dyDescent="0.2">
      <c r="A540" s="8" t="s">
        <v>94</v>
      </c>
      <c r="B540" s="1">
        <f t="shared" si="8"/>
        <v>0</v>
      </c>
      <c r="C540" s="1"/>
      <c r="D540" s="1"/>
      <c r="E540" s="1"/>
      <c r="F540" s="1"/>
    </row>
    <row r="541" spans="1:6" ht="22.5" x14ac:dyDescent="0.2">
      <c r="A541" s="8" t="s">
        <v>95</v>
      </c>
      <c r="B541" s="1">
        <f t="shared" si="8"/>
        <v>0</v>
      </c>
      <c r="C541" s="1"/>
      <c r="D541" s="1"/>
      <c r="E541" s="1"/>
      <c r="F541" s="1"/>
    </row>
    <row r="542" spans="1:6" ht="22.5" x14ac:dyDescent="0.2">
      <c r="A542" s="8" t="s">
        <v>96</v>
      </c>
      <c r="B542" s="1">
        <f t="shared" si="8"/>
        <v>0</v>
      </c>
      <c r="C542" s="1"/>
      <c r="D542" s="1"/>
      <c r="E542" s="1"/>
      <c r="F542" s="1"/>
    </row>
    <row r="543" spans="1:6" ht="31.5" x14ac:dyDescent="0.2">
      <c r="A543" s="19" t="s">
        <v>123</v>
      </c>
      <c r="B543" s="20">
        <f t="shared" si="8"/>
        <v>10000</v>
      </c>
      <c r="C543" s="20">
        <f>C544+C549+C577+C580+C583+C589+C590+C600+C603</f>
        <v>0</v>
      </c>
      <c r="D543" s="20">
        <f>D544+D549+D577+D580+D583+D589+D590+D600+D603</f>
        <v>10000</v>
      </c>
      <c r="E543" s="20">
        <f>E544+E549+E577+E580+E583+E589+E590+E600+E603</f>
        <v>0</v>
      </c>
      <c r="F543" s="20">
        <f>F544+F549+F577+F580+F583+F589+F590+F600+F603</f>
        <v>0</v>
      </c>
    </row>
    <row r="544" spans="1:6" ht="22.5" x14ac:dyDescent="0.2">
      <c r="A544" s="6" t="s">
        <v>11</v>
      </c>
      <c r="B544" s="15">
        <f t="shared" si="8"/>
        <v>0</v>
      </c>
      <c r="C544" s="15">
        <f>SUM(C545:C548)</f>
        <v>0</v>
      </c>
      <c r="D544" s="15">
        <f>SUM(D545:D548)</f>
        <v>0</v>
      </c>
      <c r="E544" s="15">
        <f>SUM(E545:E548)</f>
        <v>0</v>
      </c>
      <c r="F544" s="15">
        <f>SUM(F545:F548)</f>
        <v>0</v>
      </c>
    </row>
    <row r="545" spans="1:6" x14ac:dyDescent="0.2">
      <c r="A545" s="8" t="s">
        <v>12</v>
      </c>
      <c r="B545" s="1">
        <f t="shared" si="8"/>
        <v>0</v>
      </c>
      <c r="C545" s="1"/>
      <c r="D545" s="1"/>
      <c r="E545" s="1"/>
      <c r="F545" s="1"/>
    </row>
    <row r="546" spans="1:6" x14ac:dyDescent="0.2">
      <c r="A546" s="8" t="s">
        <v>43</v>
      </c>
      <c r="B546" s="1">
        <f t="shared" si="8"/>
        <v>0</v>
      </c>
      <c r="C546" s="1"/>
      <c r="D546" s="1"/>
      <c r="E546" s="1"/>
      <c r="F546" s="1"/>
    </row>
    <row r="547" spans="1:6" x14ac:dyDescent="0.2">
      <c r="A547" s="8" t="s">
        <v>44</v>
      </c>
      <c r="B547" s="1">
        <f t="shared" si="8"/>
        <v>0</v>
      </c>
      <c r="C547" s="1"/>
      <c r="D547" s="1"/>
      <c r="E547" s="1"/>
      <c r="F547" s="1"/>
    </row>
    <row r="548" spans="1:6" ht="22.5" x14ac:dyDescent="0.2">
      <c r="A548" s="8" t="s">
        <v>45</v>
      </c>
      <c r="B548" s="1">
        <f t="shared" si="8"/>
        <v>0</v>
      </c>
      <c r="C548" s="1"/>
      <c r="D548" s="1"/>
      <c r="E548" s="1"/>
      <c r="F548" s="1"/>
    </row>
    <row r="549" spans="1:6" x14ac:dyDescent="0.2">
      <c r="A549" s="6" t="s">
        <v>13</v>
      </c>
      <c r="B549" s="15">
        <f t="shared" si="8"/>
        <v>10000</v>
      </c>
      <c r="C549" s="15">
        <f>C551+C552+C553+C560+C561+C572</f>
        <v>0</v>
      </c>
      <c r="D549" s="15">
        <f>D551+D552+D553+D560+D561+D572</f>
        <v>10000</v>
      </c>
      <c r="E549" s="15">
        <f>E551+E552+E553+E560+E561+E572</f>
        <v>0</v>
      </c>
      <c r="F549" s="15">
        <f>F551+F552+F553+F560+F561+F572</f>
        <v>0</v>
      </c>
    </row>
    <row r="550" spans="1:6" x14ac:dyDescent="0.2">
      <c r="A550" s="8" t="s">
        <v>12</v>
      </c>
      <c r="B550" s="1"/>
      <c r="C550" s="1"/>
      <c r="D550" s="1"/>
      <c r="E550" s="1"/>
      <c r="F550" s="1"/>
    </row>
    <row r="551" spans="1:6" x14ac:dyDescent="0.2">
      <c r="A551" s="6" t="s">
        <v>37</v>
      </c>
      <c r="B551" s="15">
        <f t="shared" si="8"/>
        <v>0</v>
      </c>
      <c r="C551" s="15"/>
      <c r="D551" s="15"/>
      <c r="E551" s="15"/>
      <c r="F551" s="15"/>
    </row>
    <row r="552" spans="1:6" x14ac:dyDescent="0.2">
      <c r="A552" s="6" t="s">
        <v>38</v>
      </c>
      <c r="B552" s="15">
        <f t="shared" si="8"/>
        <v>0</v>
      </c>
      <c r="C552" s="15"/>
      <c r="D552" s="15"/>
      <c r="E552" s="15"/>
      <c r="F552" s="15"/>
    </row>
    <row r="553" spans="1:6" x14ac:dyDescent="0.2">
      <c r="A553" s="6" t="s">
        <v>6</v>
      </c>
      <c r="B553" s="15">
        <f t="shared" si="8"/>
        <v>0</v>
      </c>
      <c r="C553" s="15">
        <f>SUM(C555:C559)</f>
        <v>0</v>
      </c>
      <c r="D553" s="15">
        <f>SUM(D555:D559)</f>
        <v>0</v>
      </c>
      <c r="E553" s="15">
        <f>SUM(E555:E559)</f>
        <v>0</v>
      </c>
      <c r="F553" s="15">
        <f>SUM(F555:F559)</f>
        <v>0</v>
      </c>
    </row>
    <row r="554" spans="1:6" x14ac:dyDescent="0.2">
      <c r="A554" s="8" t="s">
        <v>10</v>
      </c>
      <c r="B554" s="1"/>
      <c r="C554" s="1"/>
      <c r="D554" s="1"/>
      <c r="E554" s="1"/>
      <c r="F554" s="1"/>
    </row>
    <row r="555" spans="1:6" ht="22.5" x14ac:dyDescent="0.2">
      <c r="A555" s="8" t="s">
        <v>55</v>
      </c>
      <c r="B555" s="1">
        <f t="shared" si="8"/>
        <v>0</v>
      </c>
      <c r="C555" s="1"/>
      <c r="D555" s="1"/>
      <c r="E555" s="1"/>
      <c r="F555" s="1"/>
    </row>
    <row r="556" spans="1:6" x14ac:dyDescent="0.2">
      <c r="A556" s="8" t="s">
        <v>56</v>
      </c>
      <c r="B556" s="1">
        <f t="shared" si="8"/>
        <v>0</v>
      </c>
      <c r="C556" s="1"/>
      <c r="D556" s="1"/>
      <c r="E556" s="1"/>
      <c r="F556" s="1"/>
    </row>
    <row r="557" spans="1:6" ht="22.5" x14ac:dyDescent="0.2">
      <c r="A557" s="8" t="s">
        <v>69</v>
      </c>
      <c r="B557" s="1">
        <f t="shared" si="8"/>
        <v>0</v>
      </c>
      <c r="C557" s="1"/>
      <c r="D557" s="1"/>
      <c r="E557" s="1"/>
      <c r="F557" s="1"/>
    </row>
    <row r="558" spans="1:6" ht="22.5" x14ac:dyDescent="0.2">
      <c r="A558" s="8" t="s">
        <v>57</v>
      </c>
      <c r="B558" s="1">
        <f t="shared" si="8"/>
        <v>0</v>
      </c>
      <c r="C558" s="1"/>
      <c r="D558" s="1"/>
      <c r="E558" s="1"/>
      <c r="F558" s="1"/>
    </row>
    <row r="559" spans="1:6" x14ac:dyDescent="0.2">
      <c r="A559" s="8" t="s">
        <v>70</v>
      </c>
      <c r="B559" s="1">
        <f t="shared" si="8"/>
        <v>0</v>
      </c>
      <c r="C559" s="1"/>
      <c r="D559" s="1"/>
      <c r="E559" s="1"/>
      <c r="F559" s="1"/>
    </row>
    <row r="560" spans="1:6" x14ac:dyDescent="0.2">
      <c r="A560" s="6" t="s">
        <v>66</v>
      </c>
      <c r="B560" s="15">
        <f t="shared" si="8"/>
        <v>0</v>
      </c>
      <c r="C560" s="15"/>
      <c r="D560" s="15"/>
      <c r="E560" s="15"/>
      <c r="F560" s="15"/>
    </row>
    <row r="561" spans="1:6" ht="22.5" x14ac:dyDescent="0.2">
      <c r="A561" s="6" t="s">
        <v>39</v>
      </c>
      <c r="B561" s="15">
        <f t="shared" si="8"/>
        <v>10000</v>
      </c>
      <c r="C561" s="15">
        <f>SUM(C562:C571)</f>
        <v>0</v>
      </c>
      <c r="D561" s="15">
        <f>SUM(D562:D571)</f>
        <v>10000</v>
      </c>
      <c r="E561" s="15">
        <f>SUM(E562:E571)</f>
        <v>0</v>
      </c>
      <c r="F561" s="15">
        <f>SUM(F562:F571)</f>
        <v>0</v>
      </c>
    </row>
    <row r="562" spans="1:6" ht="22.5" x14ac:dyDescent="0.2">
      <c r="A562" s="8" t="s">
        <v>71</v>
      </c>
      <c r="B562" s="1">
        <f t="shared" si="8"/>
        <v>0</v>
      </c>
      <c r="C562" s="1"/>
      <c r="D562" s="1"/>
      <c r="E562" s="1"/>
      <c r="F562" s="1"/>
    </row>
    <row r="563" spans="1:6" ht="22.5" x14ac:dyDescent="0.2">
      <c r="A563" s="8" t="s">
        <v>72</v>
      </c>
      <c r="B563" s="1">
        <f t="shared" si="8"/>
        <v>10000</v>
      </c>
      <c r="C563" s="1"/>
      <c r="D563" s="1">
        <v>10000</v>
      </c>
      <c r="E563" s="1">
        <v>0</v>
      </c>
      <c r="F563" s="1"/>
    </row>
    <row r="564" spans="1:6" ht="33.75" x14ac:dyDescent="0.2">
      <c r="A564" s="8" t="s">
        <v>73</v>
      </c>
      <c r="B564" s="1">
        <f t="shared" si="8"/>
        <v>0</v>
      </c>
      <c r="C564" s="1"/>
      <c r="D564" s="1"/>
      <c r="E564" s="1"/>
      <c r="F564" s="1"/>
    </row>
    <row r="565" spans="1:6" ht="33.75" x14ac:dyDescent="0.2">
      <c r="A565" s="8" t="s">
        <v>74</v>
      </c>
      <c r="B565" s="1">
        <f t="shared" si="8"/>
        <v>0</v>
      </c>
      <c r="C565" s="1"/>
      <c r="D565" s="1"/>
      <c r="E565" s="1"/>
      <c r="F565" s="1"/>
    </row>
    <row r="566" spans="1:6" ht="22.5" x14ac:dyDescent="0.2">
      <c r="A566" s="8" t="s">
        <v>75</v>
      </c>
      <c r="B566" s="1">
        <f t="shared" si="8"/>
        <v>0</v>
      </c>
      <c r="C566" s="1"/>
      <c r="D566" s="1"/>
      <c r="E566" s="1"/>
      <c r="F566" s="1"/>
    </row>
    <row r="567" spans="1:6" x14ac:dyDescent="0.2">
      <c r="A567" s="8" t="s">
        <v>76</v>
      </c>
      <c r="B567" s="1">
        <f t="shared" si="8"/>
        <v>0</v>
      </c>
      <c r="C567" s="1"/>
      <c r="D567" s="1"/>
      <c r="E567" s="1"/>
      <c r="F567" s="1"/>
    </row>
    <row r="568" spans="1:6" ht="22.5" x14ac:dyDescent="0.2">
      <c r="A568" s="8" t="s">
        <v>77</v>
      </c>
      <c r="B568" s="1">
        <f t="shared" si="8"/>
        <v>0</v>
      </c>
      <c r="C568" s="1"/>
      <c r="D568" s="1"/>
      <c r="E568" s="1"/>
      <c r="F568" s="1"/>
    </row>
    <row r="569" spans="1:6" x14ac:dyDescent="0.2">
      <c r="A569" s="8" t="s">
        <v>78</v>
      </c>
      <c r="B569" s="1">
        <f t="shared" si="8"/>
        <v>0</v>
      </c>
      <c r="C569" s="1"/>
      <c r="D569" s="1"/>
      <c r="E569" s="1"/>
      <c r="F569" s="1"/>
    </row>
    <row r="570" spans="1:6" x14ac:dyDescent="0.2">
      <c r="A570" s="8" t="s">
        <v>79</v>
      </c>
      <c r="B570" s="1">
        <f t="shared" si="8"/>
        <v>0</v>
      </c>
      <c r="C570" s="1"/>
      <c r="D570" s="1"/>
      <c r="E570" s="1"/>
      <c r="F570" s="1"/>
    </row>
    <row r="571" spans="1:6" ht="22.5" x14ac:dyDescent="0.2">
      <c r="A571" s="8" t="s">
        <v>80</v>
      </c>
      <c r="B571" s="1">
        <f t="shared" si="8"/>
        <v>0</v>
      </c>
      <c r="C571" s="1"/>
      <c r="D571" s="1"/>
      <c r="E571" s="1"/>
      <c r="F571" s="1"/>
    </row>
    <row r="572" spans="1:6" x14ac:dyDescent="0.2">
      <c r="A572" s="6" t="s">
        <v>40</v>
      </c>
      <c r="B572" s="15">
        <f t="shared" si="8"/>
        <v>0</v>
      </c>
      <c r="C572" s="15">
        <f>SUM(C573:C576)</f>
        <v>0</v>
      </c>
      <c r="D572" s="15">
        <f>SUM(D573:D576)</f>
        <v>0</v>
      </c>
      <c r="E572" s="15">
        <f>SUM(E573:E576)</f>
        <v>0</v>
      </c>
      <c r="F572" s="15">
        <f>SUM(F573:F576)</f>
        <v>0</v>
      </c>
    </row>
    <row r="573" spans="1:6" ht="33.75" x14ac:dyDescent="0.2">
      <c r="A573" s="8" t="s">
        <v>81</v>
      </c>
      <c r="B573" s="1">
        <f t="shared" si="8"/>
        <v>0</v>
      </c>
      <c r="C573" s="1"/>
      <c r="D573" s="1"/>
      <c r="E573" s="1"/>
      <c r="F573" s="1"/>
    </row>
    <row r="574" spans="1:6" ht="33.75" x14ac:dyDescent="0.2">
      <c r="A574" s="8" t="s">
        <v>82</v>
      </c>
      <c r="B574" s="1">
        <f t="shared" si="8"/>
        <v>0</v>
      </c>
      <c r="C574" s="1"/>
      <c r="D574" s="1"/>
      <c r="E574" s="1"/>
      <c r="F574" s="1"/>
    </row>
    <row r="575" spans="1:6" x14ac:dyDescent="0.2">
      <c r="A575" s="8" t="s">
        <v>83</v>
      </c>
      <c r="B575" s="1">
        <f t="shared" si="8"/>
        <v>0</v>
      </c>
      <c r="C575" s="11"/>
      <c r="D575" s="11"/>
      <c r="E575" s="11"/>
      <c r="F575" s="11"/>
    </row>
    <row r="576" spans="1:6" ht="22.5" x14ac:dyDescent="0.2">
      <c r="A576" s="8" t="s">
        <v>84</v>
      </c>
      <c r="B576" s="1">
        <f t="shared" si="8"/>
        <v>0</v>
      </c>
      <c r="C576" s="11"/>
      <c r="D576" s="11"/>
      <c r="E576" s="11"/>
      <c r="F576" s="11"/>
    </row>
    <row r="577" spans="1:6" x14ac:dyDescent="0.2">
      <c r="A577" s="9" t="s">
        <v>58</v>
      </c>
      <c r="B577" s="15">
        <f t="shared" si="8"/>
        <v>0</v>
      </c>
      <c r="C577" s="15">
        <v>0</v>
      </c>
      <c r="D577" s="15">
        <v>0</v>
      </c>
      <c r="E577" s="15">
        <v>0</v>
      </c>
      <c r="F577" s="15">
        <v>0</v>
      </c>
    </row>
    <row r="578" spans="1:6" x14ac:dyDescent="0.2">
      <c r="A578" s="8" t="s">
        <v>12</v>
      </c>
      <c r="B578" s="1">
        <f t="shared" si="8"/>
        <v>0</v>
      </c>
      <c r="C578" s="1"/>
      <c r="D578" s="1"/>
      <c r="E578" s="1"/>
      <c r="F578" s="1"/>
    </row>
    <row r="579" spans="1:6" ht="22.5" x14ac:dyDescent="0.2">
      <c r="A579" s="8" t="s">
        <v>59</v>
      </c>
      <c r="B579" s="1">
        <f t="shared" si="8"/>
        <v>0</v>
      </c>
      <c r="C579" s="1"/>
      <c r="D579" s="1"/>
      <c r="E579" s="1"/>
      <c r="F579" s="1"/>
    </row>
    <row r="580" spans="1:6" x14ac:dyDescent="0.2">
      <c r="A580" s="6" t="s">
        <v>41</v>
      </c>
      <c r="B580" s="15">
        <f t="shared" si="8"/>
        <v>0</v>
      </c>
      <c r="C580" s="15">
        <f>SUM(C581:C582)</f>
        <v>0</v>
      </c>
      <c r="D580" s="15">
        <f>SUM(D581:D582)</f>
        <v>0</v>
      </c>
      <c r="E580" s="15">
        <f>SUM(E581:E582)</f>
        <v>0</v>
      </c>
      <c r="F580" s="15">
        <f>SUM(F581:F582)</f>
        <v>0</v>
      </c>
    </row>
    <row r="581" spans="1:6" ht="22.5" x14ac:dyDescent="0.2">
      <c r="A581" s="8" t="s">
        <v>85</v>
      </c>
      <c r="B581" s="1">
        <f t="shared" si="8"/>
        <v>0</v>
      </c>
      <c r="C581" s="1"/>
      <c r="D581" s="1"/>
      <c r="E581" s="1"/>
      <c r="F581" s="1"/>
    </row>
    <row r="582" spans="1:6" ht="22.5" x14ac:dyDescent="0.2">
      <c r="A582" s="8" t="s">
        <v>86</v>
      </c>
      <c r="B582" s="1">
        <f t="shared" si="8"/>
        <v>0</v>
      </c>
      <c r="C582" s="1"/>
      <c r="D582" s="1"/>
      <c r="E582" s="1"/>
      <c r="F582" s="1"/>
    </row>
    <row r="583" spans="1:6" ht="22.5" x14ac:dyDescent="0.2">
      <c r="A583" s="6" t="s">
        <v>60</v>
      </c>
      <c r="B583" s="15">
        <f t="shared" si="8"/>
        <v>0</v>
      </c>
      <c r="C583" s="15">
        <f>SUM(C584:C588)</f>
        <v>0</v>
      </c>
      <c r="D583" s="15">
        <f>SUM(D584:D588)</f>
        <v>0</v>
      </c>
      <c r="E583" s="15">
        <f>SUM(E584:E588)</f>
        <v>0</v>
      </c>
      <c r="F583" s="15">
        <f>SUM(F584:F588)</f>
        <v>0</v>
      </c>
    </row>
    <row r="584" spans="1:6" x14ac:dyDescent="0.2">
      <c r="A584" s="8" t="s">
        <v>12</v>
      </c>
      <c r="B584" s="1">
        <f t="shared" si="8"/>
        <v>0</v>
      </c>
      <c r="C584" s="1"/>
      <c r="D584" s="1"/>
      <c r="E584" s="1"/>
      <c r="F584" s="1"/>
    </row>
    <row r="585" spans="1:6" ht="22.5" x14ac:dyDescent="0.2">
      <c r="A585" s="8" t="s">
        <v>87</v>
      </c>
      <c r="B585" s="1">
        <f t="shared" si="8"/>
        <v>0</v>
      </c>
      <c r="C585" s="1"/>
      <c r="D585" s="1"/>
      <c r="E585" s="1"/>
      <c r="F585" s="1"/>
    </row>
    <row r="586" spans="1:6" x14ac:dyDescent="0.2">
      <c r="A586" s="8" t="s">
        <v>68</v>
      </c>
      <c r="B586" s="1">
        <f t="shared" si="8"/>
        <v>0</v>
      </c>
      <c r="C586" s="1"/>
      <c r="D586" s="1"/>
      <c r="E586" s="1"/>
      <c r="F586" s="1"/>
    </row>
    <row r="587" spans="1:6" ht="22.5" x14ac:dyDescent="0.2">
      <c r="A587" s="8" t="s">
        <v>88</v>
      </c>
      <c r="B587" s="1">
        <f t="shared" si="8"/>
        <v>0</v>
      </c>
      <c r="C587" s="1"/>
      <c r="D587" s="1"/>
      <c r="E587" s="1"/>
      <c r="F587" s="1"/>
    </row>
    <row r="588" spans="1:6" x14ac:dyDescent="0.2">
      <c r="A588" s="8" t="s">
        <v>42</v>
      </c>
      <c r="B588" s="1">
        <f t="shared" si="8"/>
        <v>0</v>
      </c>
      <c r="C588" s="1"/>
      <c r="D588" s="1"/>
      <c r="E588" s="1"/>
      <c r="F588" s="1"/>
    </row>
    <row r="589" spans="1:6" x14ac:dyDescent="0.2">
      <c r="A589" s="6" t="s">
        <v>14</v>
      </c>
      <c r="B589" s="15">
        <f t="shared" si="8"/>
        <v>0</v>
      </c>
      <c r="C589" s="15">
        <v>0</v>
      </c>
      <c r="D589" s="15">
        <v>0</v>
      </c>
      <c r="E589" s="15">
        <v>0</v>
      </c>
      <c r="F589" s="15">
        <v>0</v>
      </c>
    </row>
    <row r="590" spans="1:6" x14ac:dyDescent="0.2">
      <c r="A590" s="6" t="s">
        <v>15</v>
      </c>
      <c r="B590" s="15">
        <f t="shared" si="8"/>
        <v>0</v>
      </c>
      <c r="C590" s="15">
        <f>SUM(C592:C599)</f>
        <v>0</v>
      </c>
      <c r="D590" s="15">
        <f>SUM(D592:D599)</f>
        <v>0</v>
      </c>
      <c r="E590" s="15">
        <f>SUM(E592:E599)</f>
        <v>0</v>
      </c>
      <c r="F590" s="15">
        <f>SUM(F592:F599)</f>
        <v>0</v>
      </c>
    </row>
    <row r="591" spans="1:6" x14ac:dyDescent="0.2">
      <c r="A591" s="6" t="s">
        <v>12</v>
      </c>
      <c r="B591" s="1"/>
      <c r="C591" s="1"/>
      <c r="D591" s="1"/>
      <c r="E591" s="1"/>
      <c r="F591" s="1"/>
    </row>
    <row r="592" spans="1:6" ht="22.5" x14ac:dyDescent="0.2">
      <c r="A592" s="8" t="s">
        <v>89</v>
      </c>
      <c r="B592" s="1">
        <f t="shared" ref="B592:B655" si="9">SUM(C592:F592)</f>
        <v>0</v>
      </c>
      <c r="C592" s="1"/>
      <c r="D592" s="1"/>
      <c r="E592" s="1"/>
      <c r="F592" s="1"/>
    </row>
    <row r="593" spans="1:6" ht="22.5" x14ac:dyDescent="0.2">
      <c r="A593" s="8" t="s">
        <v>90</v>
      </c>
      <c r="B593" s="1">
        <f t="shared" si="9"/>
        <v>0</v>
      </c>
      <c r="C593" s="1"/>
      <c r="D593" s="1"/>
      <c r="E593" s="1"/>
      <c r="F593" s="1"/>
    </row>
    <row r="594" spans="1:6" ht="22.5" x14ac:dyDescent="0.2">
      <c r="A594" s="8" t="s">
        <v>91</v>
      </c>
      <c r="B594" s="1">
        <f t="shared" si="9"/>
        <v>0</v>
      </c>
      <c r="C594" s="1"/>
      <c r="D594" s="1"/>
      <c r="E594" s="1"/>
      <c r="F594" s="1"/>
    </row>
    <row r="595" spans="1:6" ht="22.5" x14ac:dyDescent="0.2">
      <c r="A595" s="8" t="s">
        <v>92</v>
      </c>
      <c r="B595" s="1">
        <f t="shared" si="9"/>
        <v>0</v>
      </c>
      <c r="C595" s="1"/>
      <c r="D595" s="1"/>
      <c r="E595" s="1"/>
      <c r="F595" s="1"/>
    </row>
    <row r="596" spans="1:6" x14ac:dyDescent="0.2">
      <c r="A596" s="8" t="s">
        <v>93</v>
      </c>
      <c r="B596" s="1">
        <f t="shared" si="9"/>
        <v>0</v>
      </c>
      <c r="C596" s="1"/>
      <c r="D596" s="1"/>
      <c r="E596" s="1"/>
      <c r="F596" s="1"/>
    </row>
    <row r="597" spans="1:6" ht="22.5" x14ac:dyDescent="0.2">
      <c r="A597" s="8" t="s">
        <v>94</v>
      </c>
      <c r="B597" s="1">
        <f t="shared" si="9"/>
        <v>0</v>
      </c>
      <c r="C597" s="1"/>
      <c r="D597" s="1"/>
      <c r="E597" s="1"/>
      <c r="F597" s="1"/>
    </row>
    <row r="598" spans="1:6" ht="22.5" x14ac:dyDescent="0.2">
      <c r="A598" s="8" t="s">
        <v>95</v>
      </c>
      <c r="B598" s="1">
        <f t="shared" si="9"/>
        <v>0</v>
      </c>
      <c r="C598" s="1"/>
      <c r="D598" s="1"/>
      <c r="E598" s="1"/>
      <c r="F598" s="1"/>
    </row>
    <row r="599" spans="1:6" ht="22.5" x14ac:dyDescent="0.2">
      <c r="A599" s="8" t="s">
        <v>96</v>
      </c>
      <c r="B599" s="1">
        <f t="shared" si="9"/>
        <v>0</v>
      </c>
      <c r="C599" s="1"/>
      <c r="D599" s="1"/>
      <c r="E599" s="1"/>
      <c r="F599" s="1"/>
    </row>
    <row r="600" spans="1:6" x14ac:dyDescent="0.2">
      <c r="A600" s="6" t="s">
        <v>16</v>
      </c>
      <c r="B600" s="15">
        <f t="shared" si="9"/>
        <v>0</v>
      </c>
      <c r="C600" s="15">
        <v>0</v>
      </c>
      <c r="D600" s="15">
        <v>0</v>
      </c>
      <c r="E600" s="15">
        <v>0</v>
      </c>
      <c r="F600" s="15">
        <v>0</v>
      </c>
    </row>
    <row r="601" spans="1:6" x14ac:dyDescent="0.2">
      <c r="A601" s="8" t="s">
        <v>12</v>
      </c>
      <c r="B601" s="1"/>
      <c r="C601" s="1"/>
      <c r="D601" s="1"/>
      <c r="E601" s="1"/>
      <c r="F601" s="1"/>
    </row>
    <row r="602" spans="1:6" ht="33.75" x14ac:dyDescent="0.2">
      <c r="A602" s="8" t="s">
        <v>61</v>
      </c>
      <c r="B602" s="1">
        <f t="shared" si="9"/>
        <v>0</v>
      </c>
      <c r="C602" s="1"/>
      <c r="D602" s="1"/>
      <c r="E602" s="1"/>
      <c r="F602" s="1"/>
    </row>
    <row r="603" spans="1:6" ht="22.5" x14ac:dyDescent="0.2">
      <c r="A603" s="6" t="s">
        <v>62</v>
      </c>
      <c r="B603" s="15">
        <f t="shared" si="9"/>
        <v>0</v>
      </c>
      <c r="C603" s="15">
        <v>0</v>
      </c>
      <c r="D603" s="15">
        <v>0</v>
      </c>
      <c r="E603" s="15">
        <v>0</v>
      </c>
      <c r="F603" s="15">
        <v>0</v>
      </c>
    </row>
    <row r="604" spans="1:6" ht="21" x14ac:dyDescent="0.2">
      <c r="A604" s="19" t="s">
        <v>124</v>
      </c>
      <c r="B604" s="20">
        <f t="shared" si="9"/>
        <v>0</v>
      </c>
      <c r="C604" s="20">
        <f>C605+C616+C621+C627+C628</f>
        <v>0</v>
      </c>
      <c r="D604" s="20">
        <f>D605+D616+D621+D627+D628</f>
        <v>0</v>
      </c>
      <c r="E604" s="20">
        <f>E605+E616+E621+E627+E628</f>
        <v>0</v>
      </c>
      <c r="F604" s="20">
        <f>F605+F616+F621+F627+F628</f>
        <v>0</v>
      </c>
    </row>
    <row r="605" spans="1:6" ht="22.5" x14ac:dyDescent="0.2">
      <c r="A605" s="6" t="s">
        <v>39</v>
      </c>
      <c r="B605" s="15">
        <f t="shared" si="9"/>
        <v>0</v>
      </c>
      <c r="C605" s="15">
        <f>SUM(C606:C615)</f>
        <v>0</v>
      </c>
      <c r="D605" s="15">
        <f>SUM(D606:D615)</f>
        <v>0</v>
      </c>
      <c r="E605" s="15">
        <f>SUM(E606:E615)</f>
        <v>0</v>
      </c>
      <c r="F605" s="15">
        <f>SUM(F606:F615)</f>
        <v>0</v>
      </c>
    </row>
    <row r="606" spans="1:6" ht="22.5" x14ac:dyDescent="0.2">
      <c r="A606" s="8" t="s">
        <v>71</v>
      </c>
      <c r="B606" s="1">
        <f t="shared" si="9"/>
        <v>0</v>
      </c>
      <c r="C606" s="1"/>
      <c r="D606" s="1"/>
      <c r="E606" s="1"/>
      <c r="F606" s="1"/>
    </row>
    <row r="607" spans="1:6" ht="22.5" x14ac:dyDescent="0.2">
      <c r="A607" s="8" t="s">
        <v>72</v>
      </c>
      <c r="B607" s="1">
        <f t="shared" si="9"/>
        <v>0</v>
      </c>
      <c r="C607" s="1"/>
      <c r="D607" s="1"/>
      <c r="E607" s="1"/>
      <c r="F607" s="1"/>
    </row>
    <row r="608" spans="1:6" ht="33.75" x14ac:dyDescent="0.2">
      <c r="A608" s="8" t="s">
        <v>73</v>
      </c>
      <c r="B608" s="1">
        <f t="shared" si="9"/>
        <v>0</v>
      </c>
      <c r="C608" s="1"/>
      <c r="D608" s="1"/>
      <c r="E608" s="1"/>
      <c r="F608" s="1"/>
    </row>
    <row r="609" spans="1:6" ht="33.75" x14ac:dyDescent="0.2">
      <c r="A609" s="8" t="s">
        <v>74</v>
      </c>
      <c r="B609" s="1">
        <f t="shared" si="9"/>
        <v>0</v>
      </c>
      <c r="C609" s="1"/>
      <c r="D609" s="1"/>
      <c r="E609" s="1"/>
      <c r="F609" s="1"/>
    </row>
    <row r="610" spans="1:6" ht="22.5" x14ac:dyDescent="0.2">
      <c r="A610" s="8" t="s">
        <v>75</v>
      </c>
      <c r="B610" s="1">
        <f t="shared" si="9"/>
        <v>0</v>
      </c>
      <c r="C610" s="1"/>
      <c r="D610" s="1"/>
      <c r="E610" s="1"/>
      <c r="F610" s="1"/>
    </row>
    <row r="611" spans="1:6" x14ac:dyDescent="0.2">
      <c r="A611" s="8" t="s">
        <v>76</v>
      </c>
      <c r="B611" s="1">
        <f t="shared" si="9"/>
        <v>0</v>
      </c>
      <c r="C611" s="1"/>
      <c r="D611" s="1"/>
      <c r="E611" s="1"/>
      <c r="F611" s="1"/>
    </row>
    <row r="612" spans="1:6" ht="22.5" x14ac:dyDescent="0.2">
      <c r="A612" s="8" t="s">
        <v>77</v>
      </c>
      <c r="B612" s="1">
        <f t="shared" si="9"/>
        <v>0</v>
      </c>
      <c r="C612" s="1"/>
      <c r="D612" s="1"/>
      <c r="E612" s="1"/>
      <c r="F612" s="1"/>
    </row>
    <row r="613" spans="1:6" x14ac:dyDescent="0.2">
      <c r="A613" s="8" t="s">
        <v>78</v>
      </c>
      <c r="B613" s="1">
        <f t="shared" si="9"/>
        <v>0</v>
      </c>
      <c r="C613" s="1"/>
      <c r="D613" s="1"/>
      <c r="E613" s="1"/>
      <c r="F613" s="1"/>
    </row>
    <row r="614" spans="1:6" x14ac:dyDescent="0.2">
      <c r="A614" s="8" t="s">
        <v>79</v>
      </c>
      <c r="B614" s="1">
        <f t="shared" si="9"/>
        <v>0</v>
      </c>
      <c r="C614" s="1"/>
      <c r="D614" s="1"/>
      <c r="E614" s="1"/>
      <c r="F614" s="1"/>
    </row>
    <row r="615" spans="1:6" ht="22.5" x14ac:dyDescent="0.2">
      <c r="A615" s="8" t="s">
        <v>80</v>
      </c>
      <c r="B615" s="1">
        <f t="shared" si="9"/>
        <v>0</v>
      </c>
      <c r="C615" s="1"/>
      <c r="D615" s="1"/>
      <c r="E615" s="1"/>
      <c r="F615" s="1"/>
    </row>
    <row r="616" spans="1:6" x14ac:dyDescent="0.2">
      <c r="A616" s="6" t="s">
        <v>40</v>
      </c>
      <c r="B616" s="15">
        <f t="shared" si="9"/>
        <v>0</v>
      </c>
      <c r="C616" s="15">
        <f>SUM(C617:C620)</f>
        <v>0</v>
      </c>
      <c r="D616" s="15">
        <f>SUM(D617:D620)</f>
        <v>0</v>
      </c>
      <c r="E616" s="15">
        <f>SUM(E617:E620)</f>
        <v>0</v>
      </c>
      <c r="F616" s="15">
        <f>SUM(F617:F620)</f>
        <v>0</v>
      </c>
    </row>
    <row r="617" spans="1:6" ht="33.75" x14ac:dyDescent="0.2">
      <c r="A617" s="8" t="s">
        <v>81</v>
      </c>
      <c r="B617" s="1">
        <f t="shared" si="9"/>
        <v>0</v>
      </c>
      <c r="C617" s="1"/>
      <c r="D617" s="1"/>
      <c r="E617" s="1"/>
      <c r="F617" s="1"/>
    </row>
    <row r="618" spans="1:6" ht="33.75" x14ac:dyDescent="0.2">
      <c r="A618" s="8" t="s">
        <v>82</v>
      </c>
      <c r="B618" s="1">
        <f t="shared" si="9"/>
        <v>0</v>
      </c>
      <c r="C618" s="1"/>
      <c r="D618" s="1"/>
      <c r="E618" s="1"/>
      <c r="F618" s="1"/>
    </row>
    <row r="619" spans="1:6" x14ac:dyDescent="0.2">
      <c r="A619" s="8" t="s">
        <v>83</v>
      </c>
      <c r="B619" s="1">
        <f t="shared" si="9"/>
        <v>0</v>
      </c>
      <c r="C619" s="11"/>
      <c r="D619" s="11"/>
      <c r="E619" s="11"/>
      <c r="F619" s="11"/>
    </row>
    <row r="620" spans="1:6" ht="22.5" x14ac:dyDescent="0.2">
      <c r="A620" s="8" t="s">
        <v>84</v>
      </c>
      <c r="B620" s="1">
        <f t="shared" si="9"/>
        <v>0</v>
      </c>
      <c r="C620" s="11"/>
      <c r="D620" s="11"/>
      <c r="E620" s="11"/>
      <c r="F620" s="11"/>
    </row>
    <row r="621" spans="1:6" ht="22.5" x14ac:dyDescent="0.2">
      <c r="A621" s="6" t="s">
        <v>60</v>
      </c>
      <c r="B621" s="15">
        <f t="shared" si="9"/>
        <v>0</v>
      </c>
      <c r="C621" s="15">
        <f>SUM(C623:C626)</f>
        <v>0</v>
      </c>
      <c r="D621" s="15">
        <f>SUM(D623:D626)</f>
        <v>0</v>
      </c>
      <c r="E621" s="15">
        <f>SUM(E623:E626)</f>
        <v>0</v>
      </c>
      <c r="F621" s="15">
        <f>SUM(F623:F626)</f>
        <v>0</v>
      </c>
    </row>
    <row r="622" spans="1:6" x14ac:dyDescent="0.2">
      <c r="A622" s="8" t="s">
        <v>12</v>
      </c>
      <c r="B622" s="1"/>
      <c r="C622" s="1"/>
      <c r="D622" s="1"/>
      <c r="E622" s="1"/>
      <c r="F622" s="1"/>
    </row>
    <row r="623" spans="1:6" ht="22.5" x14ac:dyDescent="0.2">
      <c r="A623" s="8" t="s">
        <v>87</v>
      </c>
      <c r="B623" s="1">
        <f t="shared" si="9"/>
        <v>0</v>
      </c>
      <c r="C623" s="1"/>
      <c r="D623" s="1"/>
      <c r="E623" s="1"/>
      <c r="F623" s="1"/>
    </row>
    <row r="624" spans="1:6" x14ac:dyDescent="0.2">
      <c r="A624" s="8" t="s">
        <v>68</v>
      </c>
      <c r="B624" s="1">
        <f t="shared" si="9"/>
        <v>0</v>
      </c>
      <c r="C624" s="1"/>
      <c r="D624" s="1"/>
      <c r="E624" s="1"/>
      <c r="F624" s="1"/>
    </row>
    <row r="625" spans="1:6" ht="22.5" x14ac:dyDescent="0.2">
      <c r="A625" s="8" t="s">
        <v>88</v>
      </c>
      <c r="B625" s="1">
        <f t="shared" si="9"/>
        <v>0</v>
      </c>
      <c r="C625" s="1"/>
      <c r="D625" s="1"/>
      <c r="E625" s="1"/>
      <c r="F625" s="1"/>
    </row>
    <row r="626" spans="1:6" x14ac:dyDescent="0.2">
      <c r="A626" s="8" t="s">
        <v>42</v>
      </c>
      <c r="B626" s="1">
        <f t="shared" si="9"/>
        <v>0</v>
      </c>
      <c r="C626" s="1"/>
      <c r="D626" s="1"/>
      <c r="E626" s="1"/>
      <c r="F626" s="1"/>
    </row>
    <row r="627" spans="1:6" x14ac:dyDescent="0.2">
      <c r="A627" s="6" t="s">
        <v>14</v>
      </c>
      <c r="B627" s="15">
        <f t="shared" si="9"/>
        <v>0</v>
      </c>
      <c r="C627" s="15">
        <v>0</v>
      </c>
      <c r="D627" s="15">
        <v>0</v>
      </c>
      <c r="E627" s="15">
        <v>0</v>
      </c>
      <c r="F627" s="15">
        <v>0</v>
      </c>
    </row>
    <row r="628" spans="1:6" x14ac:dyDescent="0.2">
      <c r="A628" s="6" t="s">
        <v>15</v>
      </c>
      <c r="B628" s="15">
        <f t="shared" si="9"/>
        <v>0</v>
      </c>
      <c r="C628" s="15">
        <f>SUM(C629:C637)</f>
        <v>0</v>
      </c>
      <c r="D628" s="15">
        <f>SUM(D629:D637)</f>
        <v>0</v>
      </c>
      <c r="E628" s="15">
        <f>SUM(E629:E637)</f>
        <v>0</v>
      </c>
      <c r="F628" s="15">
        <f>SUM(F629:F637)</f>
        <v>0</v>
      </c>
    </row>
    <row r="629" spans="1:6" x14ac:dyDescent="0.2">
      <c r="A629" s="6" t="s">
        <v>12</v>
      </c>
      <c r="B629" s="1"/>
      <c r="C629" s="1"/>
      <c r="D629" s="1"/>
      <c r="E629" s="1"/>
      <c r="F629" s="1"/>
    </row>
    <row r="630" spans="1:6" ht="22.5" x14ac:dyDescent="0.2">
      <c r="A630" s="8" t="s">
        <v>89</v>
      </c>
      <c r="B630" s="1">
        <f t="shared" si="9"/>
        <v>0</v>
      </c>
      <c r="C630" s="1"/>
      <c r="D630" s="1"/>
      <c r="E630" s="1"/>
      <c r="F630" s="1"/>
    </row>
    <row r="631" spans="1:6" ht="22.5" x14ac:dyDescent="0.2">
      <c r="A631" s="8" t="s">
        <v>90</v>
      </c>
      <c r="B631" s="1">
        <f t="shared" si="9"/>
        <v>0</v>
      </c>
      <c r="C631" s="1"/>
      <c r="D631" s="1"/>
      <c r="E631" s="1"/>
      <c r="F631" s="1"/>
    </row>
    <row r="632" spans="1:6" ht="22.5" x14ac:dyDescent="0.2">
      <c r="A632" s="8" t="s">
        <v>91</v>
      </c>
      <c r="B632" s="1">
        <f t="shared" si="9"/>
        <v>0</v>
      </c>
      <c r="C632" s="1"/>
      <c r="D632" s="1"/>
      <c r="E632" s="1"/>
      <c r="F632" s="1"/>
    </row>
    <row r="633" spans="1:6" ht="22.5" x14ac:dyDescent="0.2">
      <c r="A633" s="8" t="s">
        <v>92</v>
      </c>
      <c r="B633" s="1">
        <f t="shared" si="9"/>
        <v>0</v>
      </c>
      <c r="C633" s="1"/>
      <c r="D633" s="1"/>
      <c r="E633" s="1"/>
      <c r="F633" s="1"/>
    </row>
    <row r="634" spans="1:6" x14ac:dyDescent="0.2">
      <c r="A634" s="8" t="s">
        <v>93</v>
      </c>
      <c r="B634" s="1">
        <f t="shared" si="9"/>
        <v>0</v>
      </c>
      <c r="C634" s="1"/>
      <c r="D634" s="1"/>
      <c r="E634" s="1"/>
      <c r="F634" s="1"/>
    </row>
    <row r="635" spans="1:6" ht="22.5" x14ac:dyDescent="0.2">
      <c r="A635" s="8" t="s">
        <v>94</v>
      </c>
      <c r="B635" s="1">
        <f t="shared" si="9"/>
        <v>0</v>
      </c>
      <c r="C635" s="1"/>
      <c r="D635" s="1"/>
      <c r="E635" s="1"/>
      <c r="F635" s="1"/>
    </row>
    <row r="636" spans="1:6" ht="22.5" x14ac:dyDescent="0.2">
      <c r="A636" s="8" t="s">
        <v>95</v>
      </c>
      <c r="B636" s="1">
        <f t="shared" si="9"/>
        <v>0</v>
      </c>
      <c r="C636" s="1"/>
      <c r="D636" s="1"/>
      <c r="E636" s="1"/>
      <c r="F636" s="1"/>
    </row>
    <row r="637" spans="1:6" ht="22.5" x14ac:dyDescent="0.2">
      <c r="A637" s="8" t="s">
        <v>96</v>
      </c>
      <c r="B637" s="1">
        <f t="shared" si="9"/>
        <v>0</v>
      </c>
      <c r="C637" s="1"/>
      <c r="D637" s="1"/>
      <c r="E637" s="1"/>
      <c r="F637" s="1"/>
    </row>
    <row r="638" spans="1:6" ht="31.5" x14ac:dyDescent="0.2">
      <c r="A638" s="19" t="s">
        <v>125</v>
      </c>
      <c r="B638" s="20">
        <f t="shared" si="9"/>
        <v>1599700</v>
      </c>
      <c r="C638" s="20">
        <f>C639+C650+C656+C659+C665+C666</f>
        <v>95000</v>
      </c>
      <c r="D638" s="20">
        <f>D639+D650+D656+D659+D665+D666</f>
        <v>504700</v>
      </c>
      <c r="E638" s="20">
        <f>E639+E650+E656+E659+E665+E666</f>
        <v>1000000</v>
      </c>
      <c r="F638" s="20">
        <f>F639+F650+F656+F659+F665+F666</f>
        <v>0</v>
      </c>
    </row>
    <row r="639" spans="1:6" ht="22.5" x14ac:dyDescent="0.2">
      <c r="A639" s="6" t="s">
        <v>39</v>
      </c>
      <c r="B639" s="15">
        <f t="shared" si="9"/>
        <v>1488300</v>
      </c>
      <c r="C639" s="15">
        <f>SUM(C640:C649)</f>
        <v>0</v>
      </c>
      <c r="D639" s="15">
        <f>SUM(D640:D649)</f>
        <v>488300</v>
      </c>
      <c r="E639" s="15">
        <f>SUM(E640:E649)</f>
        <v>1000000</v>
      </c>
      <c r="F639" s="15">
        <f>SUM(F640:F649)</f>
        <v>0</v>
      </c>
    </row>
    <row r="640" spans="1:6" ht="22.5" x14ac:dyDescent="0.2">
      <c r="A640" s="8" t="s">
        <v>71</v>
      </c>
      <c r="B640" s="1">
        <f t="shared" si="9"/>
        <v>0</v>
      </c>
      <c r="C640" s="1"/>
      <c r="D640" s="1"/>
      <c r="E640" s="1"/>
      <c r="F640" s="1"/>
    </row>
    <row r="641" spans="1:6" ht="22.5" x14ac:dyDescent="0.2">
      <c r="A641" s="8" t="s">
        <v>72</v>
      </c>
      <c r="B641" s="1">
        <f t="shared" si="9"/>
        <v>0</v>
      </c>
      <c r="C641" s="1"/>
      <c r="D641" s="1"/>
      <c r="E641" s="1"/>
      <c r="F641" s="1"/>
    </row>
    <row r="642" spans="1:6" ht="33.75" x14ac:dyDescent="0.2">
      <c r="A642" s="8" t="s">
        <v>73</v>
      </c>
      <c r="B642" s="1">
        <f t="shared" si="9"/>
        <v>1488300</v>
      </c>
      <c r="C642" s="1">
        <v>0</v>
      </c>
      <c r="D642" s="1">
        <v>488300</v>
      </c>
      <c r="E642" s="1">
        <v>1000000</v>
      </c>
      <c r="F642" s="1">
        <v>0</v>
      </c>
    </row>
    <row r="643" spans="1:6" ht="33.75" x14ac:dyDescent="0.2">
      <c r="A643" s="8" t="s">
        <v>74</v>
      </c>
      <c r="B643" s="1">
        <f t="shared" si="9"/>
        <v>0</v>
      </c>
      <c r="C643" s="1"/>
      <c r="D643" s="1"/>
      <c r="E643" s="1"/>
      <c r="F643" s="1"/>
    </row>
    <row r="644" spans="1:6" ht="22.5" x14ac:dyDescent="0.2">
      <c r="A644" s="8" t="s">
        <v>75</v>
      </c>
      <c r="B644" s="1">
        <f t="shared" si="9"/>
        <v>0</v>
      </c>
      <c r="C644" s="1"/>
      <c r="D644" s="1"/>
      <c r="E644" s="1"/>
      <c r="F644" s="1"/>
    </row>
    <row r="645" spans="1:6" x14ac:dyDescent="0.2">
      <c r="A645" s="8" t="s">
        <v>76</v>
      </c>
      <c r="B645" s="1">
        <f t="shared" si="9"/>
        <v>0</v>
      </c>
      <c r="C645" s="1"/>
      <c r="D645" s="1"/>
      <c r="E645" s="1"/>
      <c r="F645" s="1"/>
    </row>
    <row r="646" spans="1:6" ht="22.5" x14ac:dyDescent="0.2">
      <c r="A646" s="8" t="s">
        <v>77</v>
      </c>
      <c r="B646" s="1">
        <f t="shared" si="9"/>
        <v>0</v>
      </c>
      <c r="C646" s="1"/>
      <c r="D646" s="1"/>
      <c r="E646" s="1"/>
      <c r="F646" s="1"/>
    </row>
    <row r="647" spans="1:6" x14ac:dyDescent="0.2">
      <c r="A647" s="8" t="s">
        <v>78</v>
      </c>
      <c r="B647" s="1">
        <f t="shared" si="9"/>
        <v>0</v>
      </c>
      <c r="C647" s="1"/>
      <c r="D647" s="1"/>
      <c r="E647" s="1"/>
      <c r="F647" s="1"/>
    </row>
    <row r="648" spans="1:6" x14ac:dyDescent="0.2">
      <c r="A648" s="8" t="s">
        <v>79</v>
      </c>
      <c r="B648" s="1">
        <f t="shared" si="9"/>
        <v>0</v>
      </c>
      <c r="C648" s="1"/>
      <c r="D648" s="1"/>
      <c r="E648" s="1"/>
      <c r="F648" s="1"/>
    </row>
    <row r="649" spans="1:6" ht="22.5" x14ac:dyDescent="0.2">
      <c r="A649" s="8" t="s">
        <v>80</v>
      </c>
      <c r="B649" s="1">
        <f t="shared" si="9"/>
        <v>0</v>
      </c>
      <c r="C649" s="1"/>
      <c r="D649" s="1"/>
      <c r="E649" s="1"/>
      <c r="F649" s="1"/>
    </row>
    <row r="650" spans="1:6" x14ac:dyDescent="0.2">
      <c r="A650" s="6" t="s">
        <v>40</v>
      </c>
      <c r="B650" s="15">
        <f t="shared" si="9"/>
        <v>111400</v>
      </c>
      <c r="C650" s="15">
        <f>SUM(C651:C655)</f>
        <v>95000</v>
      </c>
      <c r="D650" s="15">
        <f>SUM(D651:D655)</f>
        <v>16400</v>
      </c>
      <c r="E650" s="15">
        <f>SUM(E651:E655)</f>
        <v>0</v>
      </c>
      <c r="F650" s="15">
        <f>SUM(F651:F655)</f>
        <v>0</v>
      </c>
    </row>
    <row r="651" spans="1:6" ht="22.5" x14ac:dyDescent="0.2">
      <c r="A651" s="8" t="s">
        <v>136</v>
      </c>
      <c r="B651" s="15">
        <f>SUM(C651:F651)</f>
        <v>16400</v>
      </c>
      <c r="C651" s="18">
        <v>0</v>
      </c>
      <c r="D651" s="18">
        <v>16400</v>
      </c>
      <c r="E651" s="18">
        <v>0</v>
      </c>
      <c r="F651" s="18">
        <v>0</v>
      </c>
    </row>
    <row r="652" spans="1:6" ht="33.75" x14ac:dyDescent="0.2">
      <c r="A652" s="8" t="s">
        <v>81</v>
      </c>
      <c r="B652" s="1">
        <f t="shared" si="9"/>
        <v>95000</v>
      </c>
      <c r="C652" s="18">
        <v>95000</v>
      </c>
      <c r="D652" s="18">
        <v>0</v>
      </c>
      <c r="E652" s="18">
        <v>0</v>
      </c>
      <c r="F652" s="18">
        <v>0</v>
      </c>
    </row>
    <row r="653" spans="1:6" ht="33.75" x14ac:dyDescent="0.2">
      <c r="A653" s="8" t="s">
        <v>82</v>
      </c>
      <c r="B653" s="1">
        <f t="shared" si="9"/>
        <v>0</v>
      </c>
      <c r="C653" s="1"/>
      <c r="D653" s="1"/>
      <c r="E653" s="1"/>
      <c r="F653" s="1"/>
    </row>
    <row r="654" spans="1:6" x14ac:dyDescent="0.2">
      <c r="A654" s="8" t="s">
        <v>83</v>
      </c>
      <c r="B654" s="1">
        <f t="shared" si="9"/>
        <v>0</v>
      </c>
      <c r="C654" s="11"/>
      <c r="D654" s="11"/>
      <c r="E654" s="11"/>
      <c r="F654" s="11"/>
    </row>
    <row r="655" spans="1:6" ht="22.5" x14ac:dyDescent="0.2">
      <c r="A655" s="8" t="s">
        <v>84</v>
      </c>
      <c r="B655" s="1">
        <f t="shared" si="9"/>
        <v>0</v>
      </c>
      <c r="C655" s="11"/>
      <c r="D655" s="11"/>
      <c r="E655" s="11"/>
      <c r="F655" s="11"/>
    </row>
    <row r="656" spans="1:6" x14ac:dyDescent="0.2">
      <c r="A656" s="9" t="s">
        <v>58</v>
      </c>
      <c r="B656" s="15">
        <f t="shared" ref="B656:B719" si="10">SUM(C656:F656)</f>
        <v>0</v>
      </c>
      <c r="C656" s="15">
        <v>0</v>
      </c>
      <c r="D656" s="15">
        <v>0</v>
      </c>
      <c r="E656" s="15">
        <v>0</v>
      </c>
      <c r="F656" s="15">
        <v>0</v>
      </c>
    </row>
    <row r="657" spans="1:6" x14ac:dyDescent="0.2">
      <c r="A657" s="8" t="s">
        <v>12</v>
      </c>
      <c r="B657" s="1"/>
      <c r="C657" s="1"/>
      <c r="D657" s="1"/>
      <c r="E657" s="1"/>
      <c r="F657" s="1"/>
    </row>
    <row r="658" spans="1:6" ht="22.5" x14ac:dyDescent="0.2">
      <c r="A658" s="8" t="s">
        <v>59</v>
      </c>
      <c r="B658" s="1">
        <f t="shared" si="10"/>
        <v>0</v>
      </c>
      <c r="C658" s="1"/>
      <c r="D658" s="1"/>
      <c r="E658" s="1"/>
      <c r="F658" s="1"/>
    </row>
    <row r="659" spans="1:6" ht="22.5" x14ac:dyDescent="0.2">
      <c r="A659" s="6" t="s">
        <v>60</v>
      </c>
      <c r="B659" s="15">
        <f t="shared" si="10"/>
        <v>0</v>
      </c>
      <c r="C659" s="15">
        <f>SUM(C660:C664)</f>
        <v>0</v>
      </c>
      <c r="D659" s="15">
        <f>SUM(D660:D664)</f>
        <v>0</v>
      </c>
      <c r="E659" s="15">
        <f>SUM(E660:E664)</f>
        <v>0</v>
      </c>
      <c r="F659" s="15">
        <f>SUM(F660:F664)</f>
        <v>0</v>
      </c>
    </row>
    <row r="660" spans="1:6" x14ac:dyDescent="0.2">
      <c r="A660" s="8" t="s">
        <v>12</v>
      </c>
      <c r="B660" s="1">
        <f t="shared" si="10"/>
        <v>0</v>
      </c>
      <c r="C660" s="1"/>
      <c r="D660" s="1"/>
      <c r="E660" s="1"/>
      <c r="F660" s="1"/>
    </row>
    <row r="661" spans="1:6" ht="22.5" x14ac:dyDescent="0.2">
      <c r="A661" s="8" t="s">
        <v>87</v>
      </c>
      <c r="B661" s="1">
        <f t="shared" si="10"/>
        <v>0</v>
      </c>
      <c r="C661" s="1"/>
      <c r="D661" s="1"/>
      <c r="E661" s="1"/>
      <c r="F661" s="1"/>
    </row>
    <row r="662" spans="1:6" x14ac:dyDescent="0.2">
      <c r="A662" s="8" t="s">
        <v>68</v>
      </c>
      <c r="B662" s="1">
        <f t="shared" si="10"/>
        <v>0</v>
      </c>
      <c r="C662" s="1"/>
      <c r="D662" s="1"/>
      <c r="E662" s="1"/>
      <c r="F662" s="1"/>
    </row>
    <row r="663" spans="1:6" ht="22.5" x14ac:dyDescent="0.2">
      <c r="A663" s="8" t="s">
        <v>88</v>
      </c>
      <c r="B663" s="1">
        <f t="shared" si="10"/>
        <v>0</v>
      </c>
      <c r="C663" s="1"/>
      <c r="D663" s="1"/>
      <c r="E663" s="1"/>
      <c r="F663" s="1"/>
    </row>
    <row r="664" spans="1:6" x14ac:dyDescent="0.2">
      <c r="A664" s="8" t="s">
        <v>42</v>
      </c>
      <c r="B664" s="1">
        <f t="shared" si="10"/>
        <v>0</v>
      </c>
      <c r="C664" s="1"/>
      <c r="D664" s="1"/>
      <c r="E664" s="1"/>
      <c r="F664" s="1"/>
    </row>
    <row r="665" spans="1:6" x14ac:dyDescent="0.2">
      <c r="A665" s="6" t="s">
        <v>14</v>
      </c>
      <c r="B665" s="15">
        <f t="shared" si="10"/>
        <v>0</v>
      </c>
      <c r="C665" s="15">
        <v>0</v>
      </c>
      <c r="D665" s="15">
        <v>0</v>
      </c>
      <c r="E665" s="15">
        <v>0</v>
      </c>
      <c r="F665" s="15">
        <v>0</v>
      </c>
    </row>
    <row r="666" spans="1:6" x14ac:dyDescent="0.2">
      <c r="A666" s="6" t="s">
        <v>15</v>
      </c>
      <c r="B666" s="15">
        <f t="shared" si="10"/>
        <v>0</v>
      </c>
      <c r="C666" s="15">
        <f>SUM(C668:C675)</f>
        <v>0</v>
      </c>
      <c r="D666" s="15">
        <f>SUM(D668:D675)</f>
        <v>0</v>
      </c>
      <c r="E666" s="15">
        <f>SUM(E668:E675)</f>
        <v>0</v>
      </c>
      <c r="F666" s="15">
        <f>SUM(F668:F675)</f>
        <v>0</v>
      </c>
    </row>
    <row r="667" spans="1:6" x14ac:dyDescent="0.2">
      <c r="A667" s="8" t="s">
        <v>12</v>
      </c>
      <c r="B667" s="1"/>
      <c r="C667" s="1"/>
      <c r="D667" s="1"/>
      <c r="E667" s="1"/>
      <c r="F667" s="1"/>
    </row>
    <row r="668" spans="1:6" ht="22.5" x14ac:dyDescent="0.2">
      <c r="A668" s="8" t="s">
        <v>89</v>
      </c>
      <c r="B668" s="1">
        <f t="shared" si="10"/>
        <v>0</v>
      </c>
      <c r="C668" s="1"/>
      <c r="D668" s="1"/>
      <c r="E668" s="1"/>
      <c r="F668" s="1"/>
    </row>
    <row r="669" spans="1:6" ht="22.5" x14ac:dyDescent="0.2">
      <c r="A669" s="8" t="s">
        <v>90</v>
      </c>
      <c r="B669" s="1">
        <f t="shared" si="10"/>
        <v>0</v>
      </c>
      <c r="C669" s="1"/>
      <c r="D669" s="1"/>
      <c r="E669" s="1"/>
      <c r="F669" s="1"/>
    </row>
    <row r="670" spans="1:6" ht="22.5" x14ac:dyDescent="0.2">
      <c r="A670" s="8" t="s">
        <v>91</v>
      </c>
      <c r="B670" s="1">
        <f t="shared" si="10"/>
        <v>0</v>
      </c>
      <c r="C670" s="1"/>
      <c r="D670" s="1"/>
      <c r="E670" s="1"/>
      <c r="F670" s="1"/>
    </row>
    <row r="671" spans="1:6" ht="22.5" x14ac:dyDescent="0.2">
      <c r="A671" s="8" t="s">
        <v>92</v>
      </c>
      <c r="B671" s="1">
        <f t="shared" si="10"/>
        <v>0</v>
      </c>
      <c r="C671" s="1"/>
      <c r="D671" s="1"/>
      <c r="E671" s="1"/>
      <c r="F671" s="1"/>
    </row>
    <row r="672" spans="1:6" x14ac:dyDescent="0.2">
      <c r="A672" s="8" t="s">
        <v>93</v>
      </c>
      <c r="B672" s="1">
        <f t="shared" si="10"/>
        <v>0</v>
      </c>
      <c r="C672" s="1"/>
      <c r="D672" s="1"/>
      <c r="E672" s="1"/>
      <c r="F672" s="1"/>
    </row>
    <row r="673" spans="1:6" ht="22.5" x14ac:dyDescent="0.2">
      <c r="A673" s="8" t="s">
        <v>94</v>
      </c>
      <c r="B673" s="1">
        <f t="shared" si="10"/>
        <v>0</v>
      </c>
      <c r="C673" s="1"/>
      <c r="D673" s="1"/>
      <c r="E673" s="1"/>
      <c r="F673" s="1"/>
    </row>
    <row r="674" spans="1:6" ht="22.5" x14ac:dyDescent="0.2">
      <c r="A674" s="8" t="s">
        <v>95</v>
      </c>
      <c r="B674" s="1">
        <f t="shared" si="10"/>
        <v>0</v>
      </c>
      <c r="C674" s="1"/>
      <c r="D674" s="1"/>
      <c r="E674" s="1"/>
      <c r="F674" s="1"/>
    </row>
    <row r="675" spans="1:6" ht="22.5" x14ac:dyDescent="0.2">
      <c r="A675" s="8" t="s">
        <v>96</v>
      </c>
      <c r="B675" s="1">
        <f t="shared" si="10"/>
        <v>0</v>
      </c>
      <c r="C675" s="1"/>
      <c r="D675" s="1"/>
      <c r="E675" s="1"/>
      <c r="F675" s="1"/>
    </row>
    <row r="676" spans="1:6" ht="31.5" x14ac:dyDescent="0.2">
      <c r="A676" s="19" t="s">
        <v>126</v>
      </c>
      <c r="B676" s="20">
        <f t="shared" si="10"/>
        <v>0</v>
      </c>
      <c r="C676" s="20">
        <f>C677+C688+C693+C699+C700</f>
        <v>0</v>
      </c>
      <c r="D676" s="20">
        <f>D677+D688+D693+D699+D700</f>
        <v>0</v>
      </c>
      <c r="E676" s="20">
        <f>E677+E688+E693+E699+E700</f>
        <v>0</v>
      </c>
      <c r="F676" s="20">
        <f>F677+F688+F693+F699+F700</f>
        <v>0</v>
      </c>
    </row>
    <row r="677" spans="1:6" ht="22.5" x14ac:dyDescent="0.2">
      <c r="A677" s="6" t="s">
        <v>39</v>
      </c>
      <c r="B677" s="15">
        <f t="shared" si="10"/>
        <v>0</v>
      </c>
      <c r="C677" s="15">
        <f>SUM(C678:C687)</f>
        <v>0</v>
      </c>
      <c r="D677" s="15">
        <f>SUM(D678:D687)</f>
        <v>0</v>
      </c>
      <c r="E677" s="15">
        <f>SUM(E678:E687)</f>
        <v>0</v>
      </c>
      <c r="F677" s="15">
        <f>SUM(F678:F687)</f>
        <v>0</v>
      </c>
    </row>
    <row r="678" spans="1:6" ht="22.5" x14ac:dyDescent="0.2">
      <c r="A678" s="8" t="s">
        <v>71</v>
      </c>
      <c r="B678" s="1">
        <f t="shared" si="10"/>
        <v>0</v>
      </c>
      <c r="C678" s="1"/>
      <c r="D678" s="1"/>
      <c r="E678" s="1"/>
      <c r="F678" s="1"/>
    </row>
    <row r="679" spans="1:6" ht="22.5" x14ac:dyDescent="0.2">
      <c r="A679" s="8" t="s">
        <v>72</v>
      </c>
      <c r="B679" s="1">
        <f t="shared" si="10"/>
        <v>0</v>
      </c>
      <c r="C679" s="1"/>
      <c r="D679" s="1"/>
      <c r="E679" s="1"/>
      <c r="F679" s="1"/>
    </row>
    <row r="680" spans="1:6" ht="33.75" x14ac:dyDescent="0.2">
      <c r="A680" s="8" t="s">
        <v>73</v>
      </c>
      <c r="B680" s="1">
        <f t="shared" si="10"/>
        <v>0</v>
      </c>
      <c r="C680" s="1"/>
      <c r="D680" s="1"/>
      <c r="E680" s="1"/>
      <c r="F680" s="1"/>
    </row>
    <row r="681" spans="1:6" ht="33.75" x14ac:dyDescent="0.2">
      <c r="A681" s="8" t="s">
        <v>74</v>
      </c>
      <c r="B681" s="1">
        <f t="shared" si="10"/>
        <v>0</v>
      </c>
      <c r="C681" s="1"/>
      <c r="D681" s="1"/>
      <c r="E681" s="1"/>
      <c r="F681" s="1"/>
    </row>
    <row r="682" spans="1:6" ht="22.5" x14ac:dyDescent="0.2">
      <c r="A682" s="8" t="s">
        <v>75</v>
      </c>
      <c r="B682" s="1">
        <f t="shared" si="10"/>
        <v>0</v>
      </c>
      <c r="C682" s="1"/>
      <c r="D682" s="1"/>
      <c r="E682" s="1"/>
      <c r="F682" s="1"/>
    </row>
    <row r="683" spans="1:6" x14ac:dyDescent="0.2">
      <c r="A683" s="8" t="s">
        <v>76</v>
      </c>
      <c r="B683" s="1">
        <f t="shared" si="10"/>
        <v>0</v>
      </c>
      <c r="C683" s="1"/>
      <c r="D683" s="1"/>
      <c r="E683" s="1"/>
      <c r="F683" s="1"/>
    </row>
    <row r="684" spans="1:6" ht="22.5" x14ac:dyDescent="0.2">
      <c r="A684" s="8" t="s">
        <v>77</v>
      </c>
      <c r="B684" s="1">
        <f t="shared" si="10"/>
        <v>0</v>
      </c>
      <c r="C684" s="1"/>
      <c r="D684" s="1"/>
      <c r="E684" s="1"/>
      <c r="F684" s="1"/>
    </row>
    <row r="685" spans="1:6" x14ac:dyDescent="0.2">
      <c r="A685" s="8" t="s">
        <v>78</v>
      </c>
      <c r="B685" s="1">
        <f t="shared" si="10"/>
        <v>0</v>
      </c>
      <c r="C685" s="1"/>
      <c r="D685" s="1"/>
      <c r="E685" s="1"/>
      <c r="F685" s="1"/>
    </row>
    <row r="686" spans="1:6" x14ac:dyDescent="0.2">
      <c r="A686" s="8" t="s">
        <v>79</v>
      </c>
      <c r="B686" s="1">
        <f t="shared" si="10"/>
        <v>0</v>
      </c>
      <c r="C686" s="1"/>
      <c r="D686" s="1"/>
      <c r="E686" s="1"/>
      <c r="F686" s="1"/>
    </row>
    <row r="687" spans="1:6" ht="22.5" x14ac:dyDescent="0.2">
      <c r="A687" s="8" t="s">
        <v>80</v>
      </c>
      <c r="B687" s="1">
        <f t="shared" si="10"/>
        <v>0</v>
      </c>
      <c r="C687" s="1"/>
      <c r="D687" s="1"/>
      <c r="E687" s="1"/>
      <c r="F687" s="1"/>
    </row>
    <row r="688" spans="1:6" x14ac:dyDescent="0.2">
      <c r="A688" s="6" t="s">
        <v>40</v>
      </c>
      <c r="B688" s="15">
        <f t="shared" si="10"/>
        <v>0</v>
      </c>
      <c r="C688" s="15">
        <f>SUM(C689:C692)</f>
        <v>0</v>
      </c>
      <c r="D688" s="15">
        <f>SUM(D689:D692)</f>
        <v>0</v>
      </c>
      <c r="E688" s="15">
        <f>SUM(E689:E692)</f>
        <v>0</v>
      </c>
      <c r="F688" s="15">
        <f>SUM(F689:F692)</f>
        <v>0</v>
      </c>
    </row>
    <row r="689" spans="1:6" ht="33.75" x14ac:dyDescent="0.2">
      <c r="A689" s="8" t="s">
        <v>81</v>
      </c>
      <c r="B689" s="1">
        <f t="shared" si="10"/>
        <v>0</v>
      </c>
      <c r="C689" s="1"/>
      <c r="D689" s="1"/>
      <c r="E689" s="1"/>
      <c r="F689" s="1"/>
    </row>
    <row r="690" spans="1:6" ht="33.75" x14ac:dyDescent="0.2">
      <c r="A690" s="8" t="s">
        <v>82</v>
      </c>
      <c r="B690" s="1">
        <f t="shared" si="10"/>
        <v>0</v>
      </c>
      <c r="C690" s="1"/>
      <c r="D690" s="1"/>
      <c r="E690" s="1"/>
      <c r="F690" s="1"/>
    </row>
    <row r="691" spans="1:6" x14ac:dyDescent="0.2">
      <c r="A691" s="8" t="s">
        <v>83</v>
      </c>
      <c r="B691" s="1">
        <f t="shared" si="10"/>
        <v>0</v>
      </c>
      <c r="C691" s="11"/>
      <c r="D691" s="11"/>
      <c r="E691" s="11"/>
      <c r="F691" s="11"/>
    </row>
    <row r="692" spans="1:6" ht="22.5" x14ac:dyDescent="0.2">
      <c r="A692" s="8" t="s">
        <v>84</v>
      </c>
      <c r="B692" s="1">
        <f t="shared" si="10"/>
        <v>0</v>
      </c>
      <c r="C692" s="11"/>
      <c r="D692" s="11"/>
      <c r="E692" s="11"/>
      <c r="F692" s="11"/>
    </row>
    <row r="693" spans="1:6" ht="22.5" x14ac:dyDescent="0.2">
      <c r="A693" s="6" t="s">
        <v>60</v>
      </c>
      <c r="B693" s="15">
        <f t="shared" si="10"/>
        <v>0</v>
      </c>
      <c r="C693" s="15">
        <f>SUM(C694:C698)</f>
        <v>0</v>
      </c>
      <c r="D693" s="15">
        <f>SUM(D694:D698)</f>
        <v>0</v>
      </c>
      <c r="E693" s="15">
        <f>SUM(E694:E698)</f>
        <v>0</v>
      </c>
      <c r="F693" s="15">
        <f>SUM(F694:F698)</f>
        <v>0</v>
      </c>
    </row>
    <row r="694" spans="1:6" x14ac:dyDescent="0.2">
      <c r="A694" s="8" t="s">
        <v>12</v>
      </c>
      <c r="B694" s="1">
        <f t="shared" si="10"/>
        <v>0</v>
      </c>
      <c r="C694" s="1"/>
      <c r="D694" s="1"/>
      <c r="E694" s="1"/>
      <c r="F694" s="1"/>
    </row>
    <row r="695" spans="1:6" ht="22.5" x14ac:dyDescent="0.2">
      <c r="A695" s="8" t="s">
        <v>87</v>
      </c>
      <c r="B695" s="1">
        <f t="shared" si="10"/>
        <v>0</v>
      </c>
      <c r="C695" s="1"/>
      <c r="D695" s="1"/>
      <c r="E695" s="1"/>
      <c r="F695" s="1"/>
    </row>
    <row r="696" spans="1:6" x14ac:dyDescent="0.2">
      <c r="A696" s="8" t="s">
        <v>68</v>
      </c>
      <c r="B696" s="1">
        <f t="shared" si="10"/>
        <v>0</v>
      </c>
      <c r="C696" s="1"/>
      <c r="D696" s="1"/>
      <c r="E696" s="1"/>
      <c r="F696" s="1"/>
    </row>
    <row r="697" spans="1:6" ht="22.5" x14ac:dyDescent="0.2">
      <c r="A697" s="8" t="s">
        <v>88</v>
      </c>
      <c r="B697" s="1">
        <f t="shared" si="10"/>
        <v>0</v>
      </c>
      <c r="C697" s="1"/>
      <c r="D697" s="1"/>
      <c r="E697" s="1"/>
      <c r="F697" s="1"/>
    </row>
    <row r="698" spans="1:6" x14ac:dyDescent="0.2">
      <c r="A698" s="8" t="s">
        <v>42</v>
      </c>
      <c r="B698" s="1">
        <f t="shared" si="10"/>
        <v>0</v>
      </c>
      <c r="C698" s="1"/>
      <c r="D698" s="1"/>
      <c r="E698" s="1"/>
      <c r="F698" s="1"/>
    </row>
    <row r="699" spans="1:6" x14ac:dyDescent="0.2">
      <c r="A699" s="6" t="s">
        <v>14</v>
      </c>
      <c r="B699" s="15">
        <f t="shared" si="10"/>
        <v>0</v>
      </c>
      <c r="C699" s="15">
        <v>0</v>
      </c>
      <c r="D699" s="15">
        <v>0</v>
      </c>
      <c r="E699" s="15">
        <v>0</v>
      </c>
      <c r="F699" s="15">
        <v>0</v>
      </c>
    </row>
    <row r="700" spans="1:6" x14ac:dyDescent="0.2">
      <c r="A700" s="6" t="s">
        <v>15</v>
      </c>
      <c r="B700" s="15">
        <f t="shared" si="10"/>
        <v>0</v>
      </c>
      <c r="C700" s="15">
        <f>SUM(C702:C709)</f>
        <v>0</v>
      </c>
      <c r="D700" s="15">
        <f>SUM(D702:D709)</f>
        <v>0</v>
      </c>
      <c r="E700" s="15">
        <f>SUM(E702:E709)</f>
        <v>0</v>
      </c>
      <c r="F700" s="15">
        <f>SUM(F702:F709)</f>
        <v>0</v>
      </c>
    </row>
    <row r="701" spans="1:6" x14ac:dyDescent="0.2">
      <c r="A701" s="8" t="s">
        <v>12</v>
      </c>
      <c r="B701" s="1"/>
      <c r="C701" s="1"/>
      <c r="D701" s="1"/>
      <c r="E701" s="1"/>
      <c r="F701" s="1"/>
    </row>
    <row r="702" spans="1:6" ht="22.5" x14ac:dyDescent="0.2">
      <c r="A702" s="8" t="s">
        <v>89</v>
      </c>
      <c r="B702" s="1">
        <f t="shared" si="10"/>
        <v>0</v>
      </c>
      <c r="C702" s="1"/>
      <c r="D702" s="1"/>
      <c r="E702" s="1"/>
      <c r="F702" s="1"/>
    </row>
    <row r="703" spans="1:6" ht="22.5" x14ac:dyDescent="0.2">
      <c r="A703" s="8" t="s">
        <v>90</v>
      </c>
      <c r="B703" s="1">
        <f t="shared" si="10"/>
        <v>0</v>
      </c>
      <c r="C703" s="1"/>
      <c r="D703" s="1"/>
      <c r="E703" s="1"/>
      <c r="F703" s="1"/>
    </row>
    <row r="704" spans="1:6" ht="22.5" x14ac:dyDescent="0.2">
      <c r="A704" s="8" t="s">
        <v>91</v>
      </c>
      <c r="B704" s="1">
        <f t="shared" si="10"/>
        <v>0</v>
      </c>
      <c r="C704" s="1"/>
      <c r="D704" s="1"/>
      <c r="E704" s="1"/>
      <c r="F704" s="1"/>
    </row>
    <row r="705" spans="1:6" ht="22.5" x14ac:dyDescent="0.2">
      <c r="A705" s="8" t="s">
        <v>92</v>
      </c>
      <c r="B705" s="1">
        <f t="shared" si="10"/>
        <v>0</v>
      </c>
      <c r="C705" s="1"/>
      <c r="D705" s="1"/>
      <c r="E705" s="1"/>
      <c r="F705" s="1"/>
    </row>
    <row r="706" spans="1:6" x14ac:dyDescent="0.2">
      <c r="A706" s="8" t="s">
        <v>93</v>
      </c>
      <c r="B706" s="1">
        <f t="shared" si="10"/>
        <v>0</v>
      </c>
      <c r="C706" s="1"/>
      <c r="D706" s="1"/>
      <c r="E706" s="1"/>
      <c r="F706" s="1"/>
    </row>
    <row r="707" spans="1:6" ht="22.5" x14ac:dyDescent="0.2">
      <c r="A707" s="8" t="s">
        <v>94</v>
      </c>
      <c r="B707" s="1">
        <f t="shared" si="10"/>
        <v>0</v>
      </c>
      <c r="C707" s="1"/>
      <c r="D707" s="1"/>
      <c r="E707" s="1"/>
      <c r="F707" s="1"/>
    </row>
    <row r="708" spans="1:6" ht="22.5" x14ac:dyDescent="0.2">
      <c r="A708" s="8" t="s">
        <v>95</v>
      </c>
      <c r="B708" s="1">
        <f t="shared" si="10"/>
        <v>0</v>
      </c>
      <c r="C708" s="1"/>
      <c r="D708" s="1"/>
      <c r="E708" s="1"/>
      <c r="F708" s="1"/>
    </row>
    <row r="709" spans="1:6" ht="22.5" x14ac:dyDescent="0.2">
      <c r="A709" s="8" t="s">
        <v>96</v>
      </c>
      <c r="B709" s="1">
        <f t="shared" si="10"/>
        <v>0</v>
      </c>
      <c r="C709" s="1"/>
      <c r="D709" s="1"/>
      <c r="E709" s="1"/>
      <c r="F709" s="1"/>
    </row>
    <row r="710" spans="1:6" ht="52.5" x14ac:dyDescent="0.2">
      <c r="A710" s="19" t="s">
        <v>127</v>
      </c>
      <c r="B710" s="20">
        <f t="shared" si="10"/>
        <v>1887200</v>
      </c>
      <c r="C710" s="20">
        <f>C711+C716+C746+C749+C752+C758+C759+C769+C772</f>
        <v>437925</v>
      </c>
      <c r="D710" s="20">
        <f>D711+D716+D746+D749+D752+D758+D759+D769+D772</f>
        <v>433250</v>
      </c>
      <c r="E710" s="20">
        <f>E711+E716+E746+E749+E752+E758+E759+E769+E772</f>
        <v>365350</v>
      </c>
      <c r="F710" s="20">
        <f>F711+F716+F746+F749+F752+F758+F759+F769+F772</f>
        <v>650675</v>
      </c>
    </row>
    <row r="711" spans="1:6" ht="22.5" x14ac:dyDescent="0.2">
      <c r="A711" s="6" t="s">
        <v>11</v>
      </c>
      <c r="B711" s="15">
        <f t="shared" si="10"/>
        <v>0</v>
      </c>
      <c r="C711" s="15">
        <f>SUM(C712:C715)</f>
        <v>0</v>
      </c>
      <c r="D711" s="15">
        <f>SUM(D712:D715)</f>
        <v>0</v>
      </c>
      <c r="E711" s="15">
        <f>SUM(E712:E715)</f>
        <v>0</v>
      </c>
      <c r="F711" s="15">
        <f>SUM(F712:F715)</f>
        <v>0</v>
      </c>
    </row>
    <row r="712" spans="1:6" x14ac:dyDescent="0.2">
      <c r="A712" s="8" t="s">
        <v>12</v>
      </c>
      <c r="B712" s="1"/>
      <c r="C712" s="1"/>
      <c r="D712" s="1"/>
      <c r="E712" s="1"/>
      <c r="F712" s="1"/>
    </row>
    <row r="713" spans="1:6" x14ac:dyDescent="0.2">
      <c r="A713" s="8" t="s">
        <v>43</v>
      </c>
      <c r="B713" s="1">
        <f t="shared" si="10"/>
        <v>0</v>
      </c>
      <c r="C713" s="1"/>
      <c r="D713" s="1"/>
      <c r="E713" s="1"/>
      <c r="F713" s="1"/>
    </row>
    <row r="714" spans="1:6" x14ac:dyDescent="0.2">
      <c r="A714" s="8" t="s">
        <v>44</v>
      </c>
      <c r="B714" s="1">
        <f t="shared" si="10"/>
        <v>0</v>
      </c>
      <c r="C714" s="1"/>
      <c r="D714" s="1"/>
      <c r="E714" s="1"/>
      <c r="F714" s="1"/>
    </row>
    <row r="715" spans="1:6" ht="22.5" x14ac:dyDescent="0.2">
      <c r="A715" s="8" t="s">
        <v>45</v>
      </c>
      <c r="B715" s="1">
        <f t="shared" si="10"/>
        <v>0</v>
      </c>
      <c r="C715" s="1"/>
      <c r="D715" s="1"/>
      <c r="E715" s="1"/>
      <c r="F715" s="1"/>
    </row>
    <row r="716" spans="1:6" x14ac:dyDescent="0.2">
      <c r="A716" s="6" t="s">
        <v>13</v>
      </c>
      <c r="B716" s="15">
        <f t="shared" si="10"/>
        <v>554200</v>
      </c>
      <c r="C716" s="15">
        <f>C718+C719+C720+C727+C728+C739</f>
        <v>101600</v>
      </c>
      <c r="D716" s="15">
        <f>D718+D719+D720+D727+D728+D739</f>
        <v>125000</v>
      </c>
      <c r="E716" s="15">
        <f>E718+E719+E720+E727+E728+E739</f>
        <v>177600</v>
      </c>
      <c r="F716" s="15">
        <f>F718+F719+F720+F727+F728+F739</f>
        <v>150000</v>
      </c>
    </row>
    <row r="717" spans="1:6" x14ac:dyDescent="0.2">
      <c r="A717" s="8" t="s">
        <v>12</v>
      </c>
      <c r="B717" s="1"/>
      <c r="C717" s="1"/>
      <c r="D717" s="1"/>
      <c r="E717" s="1"/>
      <c r="F717" s="1"/>
    </row>
    <row r="718" spans="1:6" x14ac:dyDescent="0.2">
      <c r="A718" s="6" t="s">
        <v>37</v>
      </c>
      <c r="B718" s="15">
        <f t="shared" si="10"/>
        <v>0</v>
      </c>
      <c r="C718" s="15"/>
      <c r="D718" s="15"/>
      <c r="E718" s="15"/>
      <c r="F718" s="15"/>
    </row>
    <row r="719" spans="1:6" x14ac:dyDescent="0.2">
      <c r="A719" s="6" t="s">
        <v>38</v>
      </c>
      <c r="B719" s="15">
        <f t="shared" si="10"/>
        <v>0</v>
      </c>
      <c r="C719" s="15"/>
      <c r="D719" s="15"/>
      <c r="E719" s="15"/>
      <c r="F719" s="15"/>
    </row>
    <row r="720" spans="1:6" x14ac:dyDescent="0.2">
      <c r="A720" s="6" t="s">
        <v>6</v>
      </c>
      <c r="B720" s="15">
        <f t="shared" ref="B720:B783" si="11">SUM(C720:F720)</f>
        <v>50000</v>
      </c>
      <c r="C720" s="15">
        <f>SUM(C722:C726)</f>
        <v>25000</v>
      </c>
      <c r="D720" s="15">
        <f>SUM(D722:D726)</f>
        <v>25000</v>
      </c>
      <c r="E720" s="15">
        <f>SUM(E722:E726)</f>
        <v>0</v>
      </c>
      <c r="F720" s="15">
        <f>SUM(F722:F726)</f>
        <v>0</v>
      </c>
    </row>
    <row r="721" spans="1:7" x14ac:dyDescent="0.2">
      <c r="A721" s="8" t="s">
        <v>10</v>
      </c>
      <c r="B721" s="1"/>
      <c r="C721" s="1"/>
      <c r="D721" s="1"/>
      <c r="E721" s="1"/>
      <c r="F721" s="1"/>
    </row>
    <row r="722" spans="1:7" ht="22.5" x14ac:dyDescent="0.2">
      <c r="A722" s="8" t="s">
        <v>55</v>
      </c>
      <c r="B722" s="1">
        <f t="shared" si="11"/>
        <v>0</v>
      </c>
      <c r="C722" s="1"/>
      <c r="D722" s="1"/>
      <c r="E722" s="1"/>
      <c r="F722" s="1"/>
    </row>
    <row r="723" spans="1:7" x14ac:dyDescent="0.2">
      <c r="A723" s="8" t="s">
        <v>56</v>
      </c>
      <c r="B723" s="1">
        <f t="shared" si="11"/>
        <v>0</v>
      </c>
      <c r="C723" s="1"/>
      <c r="D723" s="1"/>
      <c r="E723" s="1"/>
      <c r="F723" s="1"/>
    </row>
    <row r="724" spans="1:7" ht="22.5" x14ac:dyDescent="0.2">
      <c r="A724" s="8" t="s">
        <v>69</v>
      </c>
      <c r="B724" s="1">
        <f t="shared" si="11"/>
        <v>50000</v>
      </c>
      <c r="C724" s="1">
        <v>25000</v>
      </c>
      <c r="D724" s="1">
        <v>25000</v>
      </c>
      <c r="E724" s="1">
        <v>0</v>
      </c>
      <c r="F724" s="1">
        <v>0</v>
      </c>
      <c r="G724" s="24" t="s">
        <v>144</v>
      </c>
    </row>
    <row r="725" spans="1:7" ht="22.5" x14ac:dyDescent="0.2">
      <c r="A725" s="8" t="s">
        <v>57</v>
      </c>
      <c r="B725" s="1">
        <f t="shared" si="11"/>
        <v>0</v>
      </c>
      <c r="C725" s="1"/>
      <c r="D725" s="1"/>
      <c r="E725" s="1"/>
      <c r="F725" s="1"/>
    </row>
    <row r="726" spans="1:7" x14ac:dyDescent="0.2">
      <c r="A726" s="8" t="s">
        <v>70</v>
      </c>
      <c r="B726" s="1">
        <f t="shared" si="11"/>
        <v>0</v>
      </c>
      <c r="C726" s="1"/>
      <c r="D726" s="1"/>
      <c r="E726" s="1"/>
      <c r="F726" s="1"/>
    </row>
    <row r="727" spans="1:7" x14ac:dyDescent="0.2">
      <c r="A727" s="6" t="s">
        <v>66</v>
      </c>
      <c r="B727" s="15">
        <f t="shared" si="11"/>
        <v>0</v>
      </c>
      <c r="C727" s="15">
        <v>0</v>
      </c>
      <c r="D727" s="15">
        <v>0</v>
      </c>
      <c r="E727" s="15">
        <v>0</v>
      </c>
      <c r="F727" s="15">
        <v>0</v>
      </c>
    </row>
    <row r="728" spans="1:7" ht="22.5" x14ac:dyDescent="0.2">
      <c r="A728" s="6" t="s">
        <v>39</v>
      </c>
      <c r="B728" s="15">
        <f t="shared" si="11"/>
        <v>0</v>
      </c>
      <c r="C728" s="15">
        <f>SUM(C729:C738)</f>
        <v>0</v>
      </c>
      <c r="D728" s="15">
        <f>SUM(D729:D738)</f>
        <v>0</v>
      </c>
      <c r="E728" s="15">
        <f>SUM(E729:E738)</f>
        <v>0</v>
      </c>
      <c r="F728" s="15">
        <f>SUM(F729:F738)</f>
        <v>0</v>
      </c>
    </row>
    <row r="729" spans="1:7" ht="22.5" x14ac:dyDescent="0.2">
      <c r="A729" s="8" t="s">
        <v>71</v>
      </c>
      <c r="B729" s="1">
        <f t="shared" si="11"/>
        <v>0</v>
      </c>
      <c r="C729" s="1"/>
      <c r="D729" s="1"/>
      <c r="E729" s="1"/>
      <c r="F729" s="1"/>
    </row>
    <row r="730" spans="1:7" ht="22.5" x14ac:dyDescent="0.2">
      <c r="A730" s="8" t="s">
        <v>72</v>
      </c>
      <c r="B730" s="1">
        <f t="shared" si="11"/>
        <v>0</v>
      </c>
      <c r="C730" s="1"/>
      <c r="D730" s="1"/>
      <c r="E730" s="1"/>
      <c r="F730" s="1"/>
    </row>
    <row r="731" spans="1:7" ht="33.75" x14ac:dyDescent="0.2">
      <c r="A731" s="8" t="s">
        <v>73</v>
      </c>
      <c r="B731" s="1">
        <f t="shared" si="11"/>
        <v>0</v>
      </c>
      <c r="C731" s="1"/>
      <c r="D731" s="1"/>
      <c r="E731" s="1"/>
      <c r="F731" s="1"/>
    </row>
    <row r="732" spans="1:7" ht="33.75" x14ac:dyDescent="0.2">
      <c r="A732" s="8" t="s">
        <v>74</v>
      </c>
      <c r="B732" s="1">
        <f t="shared" si="11"/>
        <v>0</v>
      </c>
      <c r="C732" s="1"/>
      <c r="D732" s="1"/>
      <c r="E732" s="1"/>
      <c r="F732" s="1"/>
    </row>
    <row r="733" spans="1:7" ht="22.5" x14ac:dyDescent="0.2">
      <c r="A733" s="8" t="s">
        <v>75</v>
      </c>
      <c r="B733" s="1">
        <f t="shared" si="11"/>
        <v>0</v>
      </c>
      <c r="C733" s="1"/>
      <c r="D733" s="1"/>
      <c r="E733" s="1"/>
      <c r="F733" s="1"/>
    </row>
    <row r="734" spans="1:7" x14ac:dyDescent="0.2">
      <c r="A734" s="8" t="s">
        <v>76</v>
      </c>
      <c r="B734" s="1">
        <f t="shared" si="11"/>
        <v>0</v>
      </c>
      <c r="C734" s="1"/>
      <c r="D734" s="1"/>
      <c r="E734" s="1"/>
      <c r="F734" s="1"/>
    </row>
    <row r="735" spans="1:7" ht="22.5" x14ac:dyDescent="0.2">
      <c r="A735" s="8" t="s">
        <v>77</v>
      </c>
      <c r="B735" s="1">
        <f t="shared" si="11"/>
        <v>0</v>
      </c>
      <c r="C735" s="1"/>
      <c r="D735" s="1"/>
      <c r="E735" s="1"/>
      <c r="F735" s="1"/>
    </row>
    <row r="736" spans="1:7" x14ac:dyDescent="0.2">
      <c r="A736" s="8" t="s">
        <v>78</v>
      </c>
      <c r="B736" s="1">
        <f t="shared" si="11"/>
        <v>0</v>
      </c>
      <c r="C736" s="1"/>
      <c r="D736" s="1"/>
      <c r="E736" s="1"/>
      <c r="F736" s="1"/>
    </row>
    <row r="737" spans="1:6" x14ac:dyDescent="0.2">
      <c r="A737" s="8" t="s">
        <v>79</v>
      </c>
      <c r="B737" s="1">
        <f t="shared" si="11"/>
        <v>0</v>
      </c>
      <c r="C737" s="1"/>
      <c r="D737" s="1"/>
      <c r="E737" s="1"/>
      <c r="F737" s="1"/>
    </row>
    <row r="738" spans="1:6" ht="22.5" x14ac:dyDescent="0.2">
      <c r="A738" s="8" t="s">
        <v>80</v>
      </c>
      <c r="B738" s="1">
        <f t="shared" si="11"/>
        <v>0</v>
      </c>
      <c r="C738" s="1"/>
      <c r="D738" s="1"/>
      <c r="E738" s="1"/>
      <c r="F738" s="1"/>
    </row>
    <row r="739" spans="1:6" x14ac:dyDescent="0.2">
      <c r="A739" s="6" t="s">
        <v>40</v>
      </c>
      <c r="B739" s="15">
        <f t="shared" si="11"/>
        <v>504200</v>
      </c>
      <c r="C739" s="15">
        <f>SUM(C740:C745)</f>
        <v>76600</v>
      </c>
      <c r="D739" s="15">
        <f>SUM(D740:D745)</f>
        <v>100000</v>
      </c>
      <c r="E739" s="15">
        <f>SUM(E740:E745)</f>
        <v>177600</v>
      </c>
      <c r="F739" s="15">
        <f>SUM(F740:F745)</f>
        <v>150000</v>
      </c>
    </row>
    <row r="740" spans="1:6" x14ac:dyDescent="0.2">
      <c r="A740" s="8" t="s">
        <v>138</v>
      </c>
      <c r="B740" s="18">
        <f>SUM(C740:F740)</f>
        <v>151000</v>
      </c>
      <c r="C740" s="18">
        <v>0</v>
      </c>
      <c r="D740" s="18">
        <v>0</v>
      </c>
      <c r="E740" s="18">
        <v>151000</v>
      </c>
      <c r="F740" s="18">
        <v>0</v>
      </c>
    </row>
    <row r="741" spans="1:6" ht="33.75" x14ac:dyDescent="0.2">
      <c r="A741" s="8" t="s">
        <v>81</v>
      </c>
      <c r="B741" s="1">
        <f t="shared" si="11"/>
        <v>0</v>
      </c>
      <c r="C741" s="1"/>
      <c r="D741" s="1"/>
      <c r="E741" s="1"/>
      <c r="F741" s="1"/>
    </row>
    <row r="742" spans="1:6" ht="33.75" x14ac:dyDescent="0.2">
      <c r="A742" s="8" t="s">
        <v>82</v>
      </c>
      <c r="B742" s="1">
        <f t="shared" si="11"/>
        <v>0</v>
      </c>
      <c r="C742" s="1"/>
      <c r="D742" s="1"/>
      <c r="E742" s="1"/>
      <c r="F742" s="1"/>
    </row>
    <row r="743" spans="1:6" ht="45" x14ac:dyDescent="0.2">
      <c r="A743" s="8" t="s">
        <v>67</v>
      </c>
      <c r="B743" s="18">
        <f t="shared" si="11"/>
        <v>353200</v>
      </c>
      <c r="C743" s="1">
        <v>76600</v>
      </c>
      <c r="D743" s="1">
        <v>100000</v>
      </c>
      <c r="E743" s="1">
        <v>26600</v>
      </c>
      <c r="F743" s="1">
        <v>150000</v>
      </c>
    </row>
    <row r="744" spans="1:6" x14ac:dyDescent="0.2">
      <c r="A744" s="8" t="s">
        <v>83</v>
      </c>
      <c r="B744" s="1">
        <f t="shared" si="11"/>
        <v>0</v>
      </c>
      <c r="C744" s="11"/>
      <c r="D744" s="11"/>
      <c r="E744" s="11"/>
      <c r="F744" s="11"/>
    </row>
    <row r="745" spans="1:6" ht="22.5" x14ac:dyDescent="0.2">
      <c r="A745" s="8" t="s">
        <v>84</v>
      </c>
      <c r="B745" s="1">
        <f t="shared" si="11"/>
        <v>0</v>
      </c>
      <c r="C745" s="11"/>
      <c r="D745" s="11"/>
      <c r="E745" s="11"/>
      <c r="F745" s="11"/>
    </row>
    <row r="746" spans="1:6" x14ac:dyDescent="0.2">
      <c r="A746" s="9" t="s">
        <v>58</v>
      </c>
      <c r="B746" s="15">
        <f t="shared" si="11"/>
        <v>0</v>
      </c>
      <c r="C746" s="15">
        <v>0</v>
      </c>
      <c r="D746" s="15">
        <v>0</v>
      </c>
      <c r="E746" s="15">
        <v>0</v>
      </c>
      <c r="F746" s="15">
        <v>0</v>
      </c>
    </row>
    <row r="747" spans="1:6" x14ac:dyDescent="0.2">
      <c r="A747" s="8" t="s">
        <v>12</v>
      </c>
      <c r="B747" s="1"/>
      <c r="C747" s="1"/>
      <c r="D747" s="1"/>
      <c r="E747" s="1"/>
      <c r="F747" s="1"/>
    </row>
    <row r="748" spans="1:6" ht="22.5" x14ac:dyDescent="0.2">
      <c r="A748" s="8" t="s">
        <v>59</v>
      </c>
      <c r="B748" s="1">
        <f t="shared" si="11"/>
        <v>0</v>
      </c>
      <c r="C748" s="1"/>
      <c r="D748" s="1"/>
      <c r="E748" s="1"/>
      <c r="F748" s="1"/>
    </row>
    <row r="749" spans="1:6" x14ac:dyDescent="0.2">
      <c r="A749" s="6" t="s">
        <v>41</v>
      </c>
      <c r="B749" s="15">
        <f t="shared" si="11"/>
        <v>0</v>
      </c>
      <c r="C749" s="15">
        <f>SUM(C750:C751)</f>
        <v>0</v>
      </c>
      <c r="D749" s="15">
        <f>SUM(D750:D751)</f>
        <v>0</v>
      </c>
      <c r="E749" s="15">
        <f>SUM(E750:E751)</f>
        <v>0</v>
      </c>
      <c r="F749" s="15">
        <f>SUM(F750:F751)</f>
        <v>0</v>
      </c>
    </row>
    <row r="750" spans="1:6" ht="22.5" x14ac:dyDescent="0.2">
      <c r="A750" s="8" t="s">
        <v>85</v>
      </c>
      <c r="B750" s="1">
        <f t="shared" si="11"/>
        <v>0</v>
      </c>
      <c r="C750" s="1"/>
      <c r="D750" s="1"/>
      <c r="E750" s="1"/>
      <c r="F750" s="1"/>
    </row>
    <row r="751" spans="1:6" ht="22.5" x14ac:dyDescent="0.2">
      <c r="A751" s="8" t="s">
        <v>86</v>
      </c>
      <c r="B751" s="1">
        <f t="shared" si="11"/>
        <v>0</v>
      </c>
      <c r="C751" s="1"/>
      <c r="D751" s="1"/>
      <c r="E751" s="1"/>
      <c r="F751" s="1"/>
    </row>
    <row r="752" spans="1:6" ht="22.5" x14ac:dyDescent="0.2">
      <c r="A752" s="6" t="s">
        <v>60</v>
      </c>
      <c r="B752" s="15">
        <f t="shared" si="11"/>
        <v>0</v>
      </c>
      <c r="C752" s="15">
        <f>SUM(C754:C757)</f>
        <v>0</v>
      </c>
      <c r="D752" s="15">
        <f>SUM(D754:D757)</f>
        <v>0</v>
      </c>
      <c r="E752" s="15">
        <f>SUM(E754:E757)</f>
        <v>0</v>
      </c>
      <c r="F752" s="15">
        <f>SUM(F754:F757)</f>
        <v>0</v>
      </c>
    </row>
    <row r="753" spans="1:7" x14ac:dyDescent="0.2">
      <c r="A753" s="8" t="s">
        <v>12</v>
      </c>
      <c r="B753" s="1"/>
      <c r="C753" s="1"/>
      <c r="D753" s="1"/>
      <c r="E753" s="1"/>
      <c r="F753" s="1"/>
    </row>
    <row r="754" spans="1:7" ht="22.5" x14ac:dyDescent="0.2">
      <c r="A754" s="8" t="s">
        <v>87</v>
      </c>
      <c r="B754" s="1">
        <f t="shared" si="11"/>
        <v>0</v>
      </c>
      <c r="C754" s="1"/>
      <c r="D754" s="1"/>
      <c r="E754" s="1"/>
      <c r="F754" s="1"/>
    </row>
    <row r="755" spans="1:7" x14ac:dyDescent="0.2">
      <c r="A755" s="8" t="s">
        <v>68</v>
      </c>
      <c r="B755" s="1">
        <f t="shared" si="11"/>
        <v>0</v>
      </c>
      <c r="C755" s="1"/>
      <c r="D755" s="1"/>
      <c r="E755" s="1"/>
      <c r="F755" s="1"/>
    </row>
    <row r="756" spans="1:7" ht="22.5" x14ac:dyDescent="0.2">
      <c r="A756" s="8" t="s">
        <v>88</v>
      </c>
      <c r="B756" s="1">
        <f t="shared" si="11"/>
        <v>0</v>
      </c>
      <c r="C756" s="1"/>
      <c r="D756" s="1"/>
      <c r="E756" s="1"/>
      <c r="F756" s="1"/>
    </row>
    <row r="757" spans="1:7" x14ac:dyDescent="0.2">
      <c r="A757" s="8" t="s">
        <v>42</v>
      </c>
      <c r="B757" s="1">
        <f t="shared" si="11"/>
        <v>0</v>
      </c>
      <c r="C757" s="1"/>
      <c r="D757" s="1"/>
      <c r="E757" s="1"/>
      <c r="F757" s="1"/>
    </row>
    <row r="758" spans="1:7" x14ac:dyDescent="0.2">
      <c r="A758" s="6" t="s">
        <v>14</v>
      </c>
      <c r="B758" s="15">
        <f t="shared" si="11"/>
        <v>0</v>
      </c>
      <c r="C758" s="15">
        <v>0</v>
      </c>
      <c r="D758" s="15">
        <v>0</v>
      </c>
      <c r="E758" s="15">
        <v>0</v>
      </c>
      <c r="F758" s="15">
        <v>0</v>
      </c>
    </row>
    <row r="759" spans="1:7" x14ac:dyDescent="0.2">
      <c r="A759" s="6" t="s">
        <v>15</v>
      </c>
      <c r="B759" s="15">
        <f t="shared" si="11"/>
        <v>1333000</v>
      </c>
      <c r="C759" s="15">
        <f>SUM(C761:C768)</f>
        <v>336325</v>
      </c>
      <c r="D759" s="15">
        <f>SUM(D761:D768)</f>
        <v>308250</v>
      </c>
      <c r="E759" s="15">
        <f>SUM(E761:E768)</f>
        <v>187750</v>
      </c>
      <c r="F759" s="15">
        <f>SUM(F761:F768)</f>
        <v>500675</v>
      </c>
    </row>
    <row r="760" spans="1:7" x14ac:dyDescent="0.2">
      <c r="A760" s="6" t="s">
        <v>12</v>
      </c>
      <c r="B760" s="1"/>
      <c r="C760" s="1"/>
      <c r="D760" s="1"/>
      <c r="E760" s="1"/>
      <c r="F760" s="1"/>
    </row>
    <row r="761" spans="1:7" ht="22.5" x14ac:dyDescent="0.2">
      <c r="A761" s="8" t="s">
        <v>89</v>
      </c>
      <c r="B761" s="1">
        <f t="shared" si="11"/>
        <v>0</v>
      </c>
      <c r="C761" s="1"/>
      <c r="D761" s="1"/>
      <c r="E761" s="1"/>
      <c r="F761" s="1"/>
    </row>
    <row r="762" spans="1:7" ht="22.5" x14ac:dyDescent="0.2">
      <c r="A762" s="8" t="s">
        <v>90</v>
      </c>
      <c r="B762" s="1">
        <f t="shared" si="11"/>
        <v>0</v>
      </c>
      <c r="C762" s="1"/>
      <c r="D762" s="1"/>
      <c r="E762" s="1"/>
      <c r="F762" s="1"/>
    </row>
    <row r="763" spans="1:7" ht="22.5" x14ac:dyDescent="0.2">
      <c r="A763" s="8" t="s">
        <v>91</v>
      </c>
      <c r="B763" s="1">
        <f t="shared" si="11"/>
        <v>0</v>
      </c>
      <c r="C763" s="1"/>
      <c r="D763" s="1"/>
      <c r="E763" s="1"/>
      <c r="F763" s="1"/>
    </row>
    <row r="764" spans="1:7" ht="22.5" x14ac:dyDescent="0.2">
      <c r="A764" s="8" t="s">
        <v>92</v>
      </c>
      <c r="B764" s="1">
        <f t="shared" si="11"/>
        <v>0</v>
      </c>
      <c r="C764" s="1"/>
      <c r="D764" s="1"/>
      <c r="E764" s="1"/>
      <c r="F764" s="1"/>
    </row>
    <row r="765" spans="1:7" x14ac:dyDescent="0.2">
      <c r="A765" s="8" t="s">
        <v>93</v>
      </c>
      <c r="B765" s="1">
        <f t="shared" si="11"/>
        <v>1333000</v>
      </c>
      <c r="C765" s="1">
        <v>336325</v>
      </c>
      <c r="D765" s="1">
        <v>308250</v>
      </c>
      <c r="E765" s="1">
        <v>187750</v>
      </c>
      <c r="F765" s="1">
        <v>500675</v>
      </c>
      <c r="G765" s="24" t="s">
        <v>147</v>
      </c>
    </row>
    <row r="766" spans="1:7" ht="22.5" x14ac:dyDescent="0.2">
      <c r="A766" s="8" t="s">
        <v>94</v>
      </c>
      <c r="B766" s="1">
        <f t="shared" si="11"/>
        <v>0</v>
      </c>
      <c r="C766" s="1"/>
      <c r="D766" s="1"/>
      <c r="E766" s="1"/>
      <c r="F766" s="1"/>
    </row>
    <row r="767" spans="1:7" ht="22.5" x14ac:dyDescent="0.2">
      <c r="A767" s="8" t="s">
        <v>95</v>
      </c>
      <c r="B767" s="1">
        <f t="shared" si="11"/>
        <v>0</v>
      </c>
      <c r="C767" s="1"/>
      <c r="D767" s="1"/>
      <c r="E767" s="1"/>
      <c r="F767" s="1"/>
    </row>
    <row r="768" spans="1:7" ht="22.5" x14ac:dyDescent="0.2">
      <c r="A768" s="8" t="s">
        <v>96</v>
      </c>
      <c r="B768" s="1">
        <f t="shared" si="11"/>
        <v>0</v>
      </c>
      <c r="C768" s="1"/>
      <c r="D768" s="1"/>
      <c r="E768" s="1"/>
      <c r="F768" s="1"/>
    </row>
    <row r="769" spans="1:7" x14ac:dyDescent="0.2">
      <c r="A769" s="6" t="s">
        <v>16</v>
      </c>
      <c r="B769" s="15">
        <f t="shared" si="11"/>
        <v>0</v>
      </c>
      <c r="C769" s="15">
        <v>0</v>
      </c>
      <c r="D769" s="15">
        <v>0</v>
      </c>
      <c r="E769" s="15">
        <v>0</v>
      </c>
      <c r="F769" s="15">
        <v>0</v>
      </c>
    </row>
    <row r="770" spans="1:7" x14ac:dyDescent="0.2">
      <c r="A770" s="8" t="s">
        <v>12</v>
      </c>
      <c r="B770" s="1">
        <f t="shared" si="11"/>
        <v>0</v>
      </c>
      <c r="C770" s="1"/>
      <c r="D770" s="1"/>
      <c r="E770" s="1"/>
      <c r="F770" s="1"/>
    </row>
    <row r="771" spans="1:7" ht="33.75" x14ac:dyDescent="0.2">
      <c r="A771" s="8" t="s">
        <v>61</v>
      </c>
      <c r="B771" s="1">
        <f t="shared" si="11"/>
        <v>0</v>
      </c>
      <c r="C771" s="1"/>
      <c r="D771" s="1"/>
      <c r="E771" s="1"/>
      <c r="F771" s="1"/>
    </row>
    <row r="772" spans="1:7" ht="22.5" x14ac:dyDescent="0.2">
      <c r="A772" s="6" t="s">
        <v>62</v>
      </c>
      <c r="B772" s="15">
        <f t="shared" si="11"/>
        <v>0</v>
      </c>
      <c r="C772" s="15">
        <v>0</v>
      </c>
      <c r="D772" s="15">
        <v>0</v>
      </c>
      <c r="E772" s="15">
        <v>0</v>
      </c>
      <c r="F772" s="15">
        <v>0</v>
      </c>
    </row>
    <row r="773" spans="1:7" ht="21" x14ac:dyDescent="0.2">
      <c r="A773" s="19" t="s">
        <v>128</v>
      </c>
      <c r="B773" s="20">
        <f t="shared" si="11"/>
        <v>26100</v>
      </c>
      <c r="C773" s="20">
        <f>C774+C779+C808+C811+C814+C820+C821+C831+C834</f>
        <v>6100</v>
      </c>
      <c r="D773" s="20">
        <f>D774+D779+D808+D811+D814+D820+D821+D831+D834</f>
        <v>10000</v>
      </c>
      <c r="E773" s="20">
        <f>E774+E779+E808+E811+E814+E820+E821+E831+E834</f>
        <v>0</v>
      </c>
      <c r="F773" s="20">
        <f>F774+F779+F808+F811+F814+F820+F821+F831+F834</f>
        <v>10000</v>
      </c>
      <c r="G773" s="24" t="s">
        <v>158</v>
      </c>
    </row>
    <row r="774" spans="1:7" ht="22.5" x14ac:dyDescent="0.2">
      <c r="A774" s="6" t="s">
        <v>11</v>
      </c>
      <c r="B774" s="15">
        <f t="shared" si="11"/>
        <v>0</v>
      </c>
      <c r="C774" s="15">
        <f>SUM(C776:C778)</f>
        <v>0</v>
      </c>
      <c r="D774" s="15">
        <f>SUM(D776:D778)</f>
        <v>0</v>
      </c>
      <c r="E774" s="15">
        <f>SUM(E776:E778)</f>
        <v>0</v>
      </c>
      <c r="F774" s="15">
        <f>SUM(F776:F778)</f>
        <v>0</v>
      </c>
    </row>
    <row r="775" spans="1:7" x14ac:dyDescent="0.2">
      <c r="A775" s="8" t="s">
        <v>12</v>
      </c>
      <c r="B775" s="1"/>
      <c r="C775" s="1"/>
      <c r="D775" s="1"/>
      <c r="E775" s="1"/>
      <c r="F775" s="1"/>
    </row>
    <row r="776" spans="1:7" x14ac:dyDescent="0.2">
      <c r="A776" s="8" t="s">
        <v>43</v>
      </c>
      <c r="B776" s="1">
        <f t="shared" si="11"/>
        <v>0</v>
      </c>
      <c r="C776" s="1"/>
      <c r="D776" s="1"/>
      <c r="E776" s="1"/>
      <c r="F776" s="1"/>
    </row>
    <row r="777" spans="1:7" x14ac:dyDescent="0.2">
      <c r="A777" s="8" t="s">
        <v>44</v>
      </c>
      <c r="B777" s="1">
        <f t="shared" si="11"/>
        <v>0</v>
      </c>
      <c r="C777" s="1"/>
      <c r="D777" s="1"/>
      <c r="E777" s="1"/>
      <c r="F777" s="1"/>
    </row>
    <row r="778" spans="1:7" ht="22.5" x14ac:dyDescent="0.2">
      <c r="A778" s="8" t="s">
        <v>45</v>
      </c>
      <c r="B778" s="1">
        <f t="shared" si="11"/>
        <v>0</v>
      </c>
      <c r="C778" s="1"/>
      <c r="D778" s="1"/>
      <c r="E778" s="1"/>
      <c r="F778" s="1"/>
    </row>
    <row r="779" spans="1:7" x14ac:dyDescent="0.2">
      <c r="A779" s="6" t="s">
        <v>13</v>
      </c>
      <c r="B779" s="15">
        <f t="shared" si="11"/>
        <v>26100</v>
      </c>
      <c r="C779" s="15">
        <f>C781+C782+C783+C790+C791+C802</f>
        <v>6100</v>
      </c>
      <c r="D779" s="15">
        <f>D781+D782+D783+D790+D791+D802</f>
        <v>10000</v>
      </c>
      <c r="E779" s="15">
        <f>E781+E782+E783+E790+E791+E802</f>
        <v>0</v>
      </c>
      <c r="F779" s="15">
        <f>F781+F782+F783+F790+F791+F802</f>
        <v>10000</v>
      </c>
    </row>
    <row r="780" spans="1:7" x14ac:dyDescent="0.2">
      <c r="A780" s="8" t="s">
        <v>12</v>
      </c>
      <c r="B780" s="1"/>
      <c r="C780" s="1"/>
      <c r="D780" s="1"/>
      <c r="E780" s="1"/>
      <c r="F780" s="1"/>
    </row>
    <row r="781" spans="1:7" x14ac:dyDescent="0.2">
      <c r="A781" s="6" t="s">
        <v>37</v>
      </c>
      <c r="B781" s="15">
        <f t="shared" si="11"/>
        <v>0</v>
      </c>
      <c r="C781" s="15"/>
      <c r="D781" s="15"/>
      <c r="E781" s="15"/>
      <c r="F781" s="15"/>
    </row>
    <row r="782" spans="1:7" x14ac:dyDescent="0.2">
      <c r="A782" s="6" t="s">
        <v>38</v>
      </c>
      <c r="B782" s="15">
        <f t="shared" si="11"/>
        <v>0</v>
      </c>
      <c r="C782" s="15">
        <v>0</v>
      </c>
      <c r="D782" s="15">
        <v>0</v>
      </c>
      <c r="E782" s="15">
        <v>0</v>
      </c>
      <c r="F782" s="15">
        <v>0</v>
      </c>
    </row>
    <row r="783" spans="1:7" x14ac:dyDescent="0.2">
      <c r="A783" s="6" t="s">
        <v>6</v>
      </c>
      <c r="B783" s="15">
        <f t="shared" si="11"/>
        <v>0</v>
      </c>
      <c r="C783" s="15">
        <f>SUM(C785:C789)</f>
        <v>0</v>
      </c>
      <c r="D783" s="15">
        <f>SUM(D785:D789)</f>
        <v>0</v>
      </c>
      <c r="E783" s="15">
        <f>SUM(E785:E789)</f>
        <v>0</v>
      </c>
      <c r="F783" s="15">
        <f>SUM(F785:F789)</f>
        <v>0</v>
      </c>
    </row>
    <row r="784" spans="1:7" x14ac:dyDescent="0.2">
      <c r="A784" s="8" t="s">
        <v>10</v>
      </c>
      <c r="B784" s="1"/>
      <c r="C784" s="1"/>
      <c r="D784" s="1"/>
      <c r="E784" s="1"/>
      <c r="F784" s="1"/>
    </row>
    <row r="785" spans="1:6" ht="22.5" x14ac:dyDescent="0.2">
      <c r="A785" s="8" t="s">
        <v>55</v>
      </c>
      <c r="B785" s="1">
        <f t="shared" ref="B785:B848" si="12">SUM(C785:F785)</f>
        <v>0</v>
      </c>
      <c r="C785" s="1"/>
      <c r="D785" s="1"/>
      <c r="E785" s="1"/>
      <c r="F785" s="1"/>
    </row>
    <row r="786" spans="1:6" x14ac:dyDescent="0.2">
      <c r="A786" s="8" t="s">
        <v>56</v>
      </c>
      <c r="B786" s="1">
        <f t="shared" si="12"/>
        <v>0</v>
      </c>
      <c r="C786" s="1"/>
      <c r="D786" s="1"/>
      <c r="E786" s="1"/>
      <c r="F786" s="1"/>
    </row>
    <row r="787" spans="1:6" ht="22.5" x14ac:dyDescent="0.2">
      <c r="A787" s="8" t="s">
        <v>69</v>
      </c>
      <c r="B787" s="1">
        <f t="shared" si="12"/>
        <v>0</v>
      </c>
      <c r="C787" s="1"/>
      <c r="D787" s="1"/>
      <c r="E787" s="1"/>
      <c r="F787" s="1"/>
    </row>
    <row r="788" spans="1:6" ht="22.5" x14ac:dyDescent="0.2">
      <c r="A788" s="8" t="s">
        <v>57</v>
      </c>
      <c r="B788" s="1">
        <f t="shared" si="12"/>
        <v>0</v>
      </c>
      <c r="C788" s="1"/>
      <c r="D788" s="1"/>
      <c r="E788" s="1"/>
      <c r="F788" s="1"/>
    </row>
    <row r="789" spans="1:6" x14ac:dyDescent="0.2">
      <c r="A789" s="8" t="s">
        <v>70</v>
      </c>
      <c r="B789" s="1">
        <f t="shared" si="12"/>
        <v>0</v>
      </c>
      <c r="C789" s="1"/>
      <c r="D789" s="1"/>
      <c r="E789" s="1"/>
      <c r="F789" s="1"/>
    </row>
    <row r="790" spans="1:6" x14ac:dyDescent="0.2">
      <c r="A790" s="6" t="s">
        <v>66</v>
      </c>
      <c r="B790" s="15">
        <f t="shared" si="12"/>
        <v>0</v>
      </c>
      <c r="C790" s="15">
        <v>0</v>
      </c>
      <c r="D790" s="15">
        <v>0</v>
      </c>
      <c r="E790" s="15">
        <v>0</v>
      </c>
      <c r="F790" s="15">
        <v>0</v>
      </c>
    </row>
    <row r="791" spans="1:6" ht="22.5" x14ac:dyDescent="0.2">
      <c r="A791" s="6" t="s">
        <v>39</v>
      </c>
      <c r="B791" s="15">
        <f t="shared" si="12"/>
        <v>26100</v>
      </c>
      <c r="C791" s="15">
        <f>SUM(C792:C801)</f>
        <v>6100</v>
      </c>
      <c r="D791" s="15">
        <f>SUM(D792:D801)</f>
        <v>10000</v>
      </c>
      <c r="E791" s="15">
        <f>SUM(E792:E801)</f>
        <v>0</v>
      </c>
      <c r="F791" s="15">
        <f>SUM(F792:F801)</f>
        <v>10000</v>
      </c>
    </row>
    <row r="792" spans="1:6" ht="22.5" x14ac:dyDescent="0.2">
      <c r="A792" s="8" t="s">
        <v>71</v>
      </c>
      <c r="B792" s="1">
        <f t="shared" si="12"/>
        <v>0</v>
      </c>
      <c r="C792" s="1"/>
      <c r="D792" s="1"/>
      <c r="E792" s="1"/>
      <c r="F792" s="1"/>
    </row>
    <row r="793" spans="1:6" ht="22.5" x14ac:dyDescent="0.2">
      <c r="A793" s="8" t="s">
        <v>72</v>
      </c>
      <c r="B793" s="1">
        <f t="shared" si="12"/>
        <v>0</v>
      </c>
      <c r="C793" s="1"/>
      <c r="D793" s="1"/>
      <c r="E793" s="1"/>
      <c r="F793" s="1"/>
    </row>
    <row r="794" spans="1:6" ht="33.75" x14ac:dyDescent="0.2">
      <c r="A794" s="8" t="s">
        <v>73</v>
      </c>
      <c r="B794" s="1">
        <f t="shared" si="12"/>
        <v>0</v>
      </c>
      <c r="C794" s="1"/>
      <c r="D794" s="1"/>
      <c r="E794" s="1"/>
      <c r="F794" s="1"/>
    </row>
    <row r="795" spans="1:6" ht="33.75" x14ac:dyDescent="0.2">
      <c r="A795" s="8" t="s">
        <v>74</v>
      </c>
      <c r="B795" s="1">
        <f t="shared" si="12"/>
        <v>26100</v>
      </c>
      <c r="C795" s="1">
        <v>6100</v>
      </c>
      <c r="D795" s="1">
        <v>10000</v>
      </c>
      <c r="E795" s="1">
        <v>0</v>
      </c>
      <c r="F795" s="1">
        <v>10000</v>
      </c>
    </row>
    <row r="796" spans="1:6" ht="22.5" x14ac:dyDescent="0.2">
      <c r="A796" s="8" t="s">
        <v>75</v>
      </c>
      <c r="B796" s="1">
        <f t="shared" si="12"/>
        <v>0</v>
      </c>
      <c r="C796" s="1"/>
      <c r="D796" s="1"/>
      <c r="E796" s="1"/>
      <c r="F796" s="1"/>
    </row>
    <row r="797" spans="1:6" x14ac:dyDescent="0.2">
      <c r="A797" s="8" t="s">
        <v>76</v>
      </c>
      <c r="B797" s="1">
        <f t="shared" si="12"/>
        <v>0</v>
      </c>
      <c r="C797" s="1"/>
      <c r="D797" s="1"/>
      <c r="E797" s="1"/>
      <c r="F797" s="1"/>
    </row>
    <row r="798" spans="1:6" ht="22.5" x14ac:dyDescent="0.2">
      <c r="A798" s="8" t="s">
        <v>77</v>
      </c>
      <c r="B798" s="1">
        <f t="shared" si="12"/>
        <v>0</v>
      </c>
      <c r="C798" s="1"/>
      <c r="D798" s="1"/>
      <c r="E798" s="1"/>
      <c r="F798" s="1"/>
    </row>
    <row r="799" spans="1:6" x14ac:dyDescent="0.2">
      <c r="A799" s="8" t="s">
        <v>78</v>
      </c>
      <c r="B799" s="1">
        <f t="shared" si="12"/>
        <v>0</v>
      </c>
      <c r="C799" s="1"/>
      <c r="D799" s="1"/>
      <c r="E799" s="1"/>
      <c r="F799" s="1"/>
    </row>
    <row r="800" spans="1:6" x14ac:dyDescent="0.2">
      <c r="A800" s="8" t="s">
        <v>79</v>
      </c>
      <c r="B800" s="1">
        <f t="shared" si="12"/>
        <v>0</v>
      </c>
      <c r="C800" s="1"/>
      <c r="D800" s="1"/>
      <c r="E800" s="1"/>
      <c r="F800" s="1"/>
    </row>
    <row r="801" spans="1:6" ht="22.5" x14ac:dyDescent="0.2">
      <c r="A801" s="8" t="s">
        <v>80</v>
      </c>
      <c r="B801" s="1">
        <f t="shared" si="12"/>
        <v>0</v>
      </c>
      <c r="C801" s="1"/>
      <c r="D801" s="1"/>
      <c r="E801" s="1"/>
      <c r="F801" s="1"/>
    </row>
    <row r="802" spans="1:6" x14ac:dyDescent="0.2">
      <c r="A802" s="6" t="s">
        <v>40</v>
      </c>
      <c r="B802" s="15">
        <f t="shared" si="12"/>
        <v>0</v>
      </c>
      <c r="C802" s="15">
        <f>SUM(C803:C807)</f>
        <v>0</v>
      </c>
      <c r="D802" s="15">
        <f>SUM(D803:D807)</f>
        <v>0</v>
      </c>
      <c r="E802" s="15">
        <f>SUM(E803:E807)</f>
        <v>0</v>
      </c>
      <c r="F802" s="15">
        <f>SUM(F803:F807)</f>
        <v>0</v>
      </c>
    </row>
    <row r="803" spans="1:6" ht="33.75" x14ac:dyDescent="0.2">
      <c r="A803" s="8" t="s">
        <v>81</v>
      </c>
      <c r="B803" s="1">
        <f t="shared" si="12"/>
        <v>0</v>
      </c>
      <c r="C803" s="1"/>
      <c r="D803" s="1"/>
      <c r="E803" s="1"/>
      <c r="F803" s="1"/>
    </row>
    <row r="804" spans="1:6" ht="33.75" x14ac:dyDescent="0.2">
      <c r="A804" s="8" t="s">
        <v>82</v>
      </c>
      <c r="B804" s="1">
        <f t="shared" si="12"/>
        <v>0</v>
      </c>
      <c r="C804" s="1"/>
      <c r="D804" s="1"/>
      <c r="E804" s="1"/>
      <c r="F804" s="1"/>
    </row>
    <row r="805" spans="1:6" ht="45" x14ac:dyDescent="0.2">
      <c r="A805" s="8" t="s">
        <v>130</v>
      </c>
      <c r="B805" s="1">
        <f t="shared" si="12"/>
        <v>0</v>
      </c>
      <c r="C805" s="1"/>
      <c r="D805" s="1"/>
      <c r="E805" s="1"/>
      <c r="F805" s="1"/>
    </row>
    <row r="806" spans="1:6" x14ac:dyDescent="0.2">
      <c r="A806" s="8" t="s">
        <v>83</v>
      </c>
      <c r="B806" s="1">
        <f t="shared" si="12"/>
        <v>0</v>
      </c>
      <c r="C806" s="11"/>
      <c r="D806" s="11"/>
      <c r="E806" s="11"/>
      <c r="F806" s="11"/>
    </row>
    <row r="807" spans="1:6" ht="22.5" x14ac:dyDescent="0.2">
      <c r="A807" s="8" t="s">
        <v>84</v>
      </c>
      <c r="B807" s="1">
        <f t="shared" si="12"/>
        <v>0</v>
      </c>
      <c r="C807" s="11"/>
      <c r="D807" s="11"/>
      <c r="E807" s="11"/>
      <c r="F807" s="11"/>
    </row>
    <row r="808" spans="1:6" x14ac:dyDescent="0.2">
      <c r="A808" s="9" t="s">
        <v>58</v>
      </c>
      <c r="B808" s="15">
        <f t="shared" si="12"/>
        <v>0</v>
      </c>
      <c r="C808" s="15">
        <v>0</v>
      </c>
      <c r="D808" s="15">
        <v>0</v>
      </c>
      <c r="E808" s="15">
        <v>0</v>
      </c>
      <c r="F808" s="15">
        <v>0</v>
      </c>
    </row>
    <row r="809" spans="1:6" x14ac:dyDescent="0.2">
      <c r="A809" s="8" t="s">
        <v>12</v>
      </c>
      <c r="B809" s="1"/>
      <c r="C809" s="1"/>
      <c r="D809" s="1"/>
      <c r="E809" s="1"/>
      <c r="F809" s="1"/>
    </row>
    <row r="810" spans="1:6" ht="22.5" x14ac:dyDescent="0.2">
      <c r="A810" s="8" t="s">
        <v>59</v>
      </c>
      <c r="B810" s="1">
        <f t="shared" si="12"/>
        <v>0</v>
      </c>
      <c r="C810" s="1"/>
      <c r="D810" s="1"/>
      <c r="E810" s="1"/>
      <c r="F810" s="1"/>
    </row>
    <row r="811" spans="1:6" x14ac:dyDescent="0.2">
      <c r="A811" s="6" t="s">
        <v>41</v>
      </c>
      <c r="B811" s="15">
        <f t="shared" si="12"/>
        <v>0</v>
      </c>
      <c r="C811" s="15">
        <f>SUM(C812:C813)</f>
        <v>0</v>
      </c>
      <c r="D811" s="15">
        <f>SUM(D812:D813)</f>
        <v>0</v>
      </c>
      <c r="E811" s="15">
        <f>SUM(E812:E813)</f>
        <v>0</v>
      </c>
      <c r="F811" s="15">
        <f>SUM(F812:F813)</f>
        <v>0</v>
      </c>
    </row>
    <row r="812" spans="1:6" ht="22.5" x14ac:dyDescent="0.2">
      <c r="A812" s="8" t="s">
        <v>85</v>
      </c>
      <c r="B812" s="1">
        <f t="shared" si="12"/>
        <v>0</v>
      </c>
      <c r="C812" s="1"/>
      <c r="D812" s="1"/>
      <c r="E812" s="1"/>
      <c r="F812" s="1"/>
    </row>
    <row r="813" spans="1:6" ht="22.5" x14ac:dyDescent="0.2">
      <c r="A813" s="8" t="s">
        <v>86</v>
      </c>
      <c r="B813" s="1">
        <f t="shared" si="12"/>
        <v>0</v>
      </c>
      <c r="C813" s="1"/>
      <c r="D813" s="1"/>
      <c r="E813" s="1"/>
      <c r="F813" s="1"/>
    </row>
    <row r="814" spans="1:6" ht="22.5" x14ac:dyDescent="0.2">
      <c r="A814" s="6" t="s">
        <v>60</v>
      </c>
      <c r="B814" s="15">
        <f t="shared" si="12"/>
        <v>0</v>
      </c>
      <c r="C814" s="15">
        <f>SUM(C816:C819)</f>
        <v>0</v>
      </c>
      <c r="D814" s="15">
        <f>SUM(D816:D819)</f>
        <v>0</v>
      </c>
      <c r="E814" s="15">
        <f>SUM(E816:E819)</f>
        <v>0</v>
      </c>
      <c r="F814" s="15">
        <f>SUM(F816:F819)</f>
        <v>0</v>
      </c>
    </row>
    <row r="815" spans="1:6" x14ac:dyDescent="0.2">
      <c r="A815" s="8" t="s">
        <v>12</v>
      </c>
      <c r="B815" s="1"/>
      <c r="C815" s="1"/>
      <c r="D815" s="1"/>
      <c r="E815" s="1"/>
      <c r="F815" s="1"/>
    </row>
    <row r="816" spans="1:6" ht="22.5" x14ac:dyDescent="0.2">
      <c r="A816" s="8" t="s">
        <v>87</v>
      </c>
      <c r="B816" s="1">
        <f t="shared" si="12"/>
        <v>0</v>
      </c>
      <c r="C816" s="1"/>
      <c r="D816" s="1"/>
      <c r="E816" s="1"/>
      <c r="F816" s="1"/>
    </row>
    <row r="817" spans="1:6" x14ac:dyDescent="0.2">
      <c r="A817" s="8" t="s">
        <v>68</v>
      </c>
      <c r="B817" s="1">
        <f t="shared" si="12"/>
        <v>0</v>
      </c>
      <c r="C817" s="1"/>
      <c r="D817" s="1"/>
      <c r="E817" s="1"/>
      <c r="F817" s="1"/>
    </row>
    <row r="818" spans="1:6" ht="22.5" x14ac:dyDescent="0.2">
      <c r="A818" s="8" t="s">
        <v>88</v>
      </c>
      <c r="B818" s="1">
        <f t="shared" si="12"/>
        <v>0</v>
      </c>
      <c r="C818" s="1"/>
      <c r="D818" s="1"/>
      <c r="E818" s="1"/>
      <c r="F818" s="1"/>
    </row>
    <row r="819" spans="1:6" x14ac:dyDescent="0.2">
      <c r="A819" s="8" t="s">
        <v>42</v>
      </c>
      <c r="B819" s="1">
        <f t="shared" si="12"/>
        <v>0</v>
      </c>
      <c r="C819" s="1"/>
      <c r="D819" s="1"/>
      <c r="E819" s="1"/>
      <c r="F819" s="1"/>
    </row>
    <row r="820" spans="1:6" x14ac:dyDescent="0.2">
      <c r="A820" s="6" t="s">
        <v>14</v>
      </c>
      <c r="B820" s="15">
        <f t="shared" si="12"/>
        <v>0</v>
      </c>
      <c r="C820" s="15">
        <v>0</v>
      </c>
      <c r="D820" s="15">
        <v>0</v>
      </c>
      <c r="E820" s="15">
        <v>0</v>
      </c>
      <c r="F820" s="15">
        <v>0</v>
      </c>
    </row>
    <row r="821" spans="1:6" x14ac:dyDescent="0.2">
      <c r="A821" s="6" t="s">
        <v>15</v>
      </c>
      <c r="B821" s="15">
        <f t="shared" si="12"/>
        <v>0</v>
      </c>
      <c r="C821" s="15">
        <f>SUM(C823:C830)</f>
        <v>0</v>
      </c>
      <c r="D821" s="15">
        <f>SUM(D823:D830)</f>
        <v>0</v>
      </c>
      <c r="E821" s="15">
        <f>SUM(E823:E830)</f>
        <v>0</v>
      </c>
      <c r="F821" s="15">
        <f>SUM(F823:F830)</f>
        <v>0</v>
      </c>
    </row>
    <row r="822" spans="1:6" x14ac:dyDescent="0.2">
      <c r="A822" s="8" t="s">
        <v>12</v>
      </c>
      <c r="B822" s="1"/>
      <c r="C822" s="1"/>
      <c r="D822" s="1"/>
      <c r="E822" s="1"/>
      <c r="F822" s="1"/>
    </row>
    <row r="823" spans="1:6" ht="22.5" x14ac:dyDescent="0.2">
      <c r="A823" s="8" t="s">
        <v>89</v>
      </c>
      <c r="B823" s="1">
        <f t="shared" si="12"/>
        <v>0</v>
      </c>
      <c r="C823" s="1"/>
      <c r="D823" s="1"/>
      <c r="E823" s="1"/>
      <c r="F823" s="1"/>
    </row>
    <row r="824" spans="1:6" ht="22.5" x14ac:dyDescent="0.2">
      <c r="A824" s="8" t="s">
        <v>90</v>
      </c>
      <c r="B824" s="1">
        <f t="shared" si="12"/>
        <v>0</v>
      </c>
      <c r="C824" s="1"/>
      <c r="D824" s="1"/>
      <c r="E824" s="1"/>
      <c r="F824" s="1"/>
    </row>
    <row r="825" spans="1:6" ht="22.5" x14ac:dyDescent="0.2">
      <c r="A825" s="8" t="s">
        <v>91</v>
      </c>
      <c r="B825" s="1">
        <f t="shared" si="12"/>
        <v>0</v>
      </c>
      <c r="C825" s="1"/>
      <c r="D825" s="1"/>
      <c r="E825" s="1"/>
      <c r="F825" s="1"/>
    </row>
    <row r="826" spans="1:6" ht="22.5" x14ac:dyDescent="0.2">
      <c r="A826" s="8" t="s">
        <v>92</v>
      </c>
      <c r="B826" s="1">
        <f t="shared" si="12"/>
        <v>0</v>
      </c>
      <c r="C826" s="1"/>
      <c r="D826" s="1"/>
      <c r="E826" s="1"/>
      <c r="F826" s="1"/>
    </row>
    <row r="827" spans="1:6" x14ac:dyDescent="0.2">
      <c r="A827" s="8" t="s">
        <v>93</v>
      </c>
      <c r="B827" s="1">
        <f t="shared" si="12"/>
        <v>0</v>
      </c>
      <c r="C827" s="1"/>
      <c r="D827" s="1"/>
      <c r="E827" s="1"/>
      <c r="F827" s="1"/>
    </row>
    <row r="828" spans="1:6" ht="22.5" x14ac:dyDescent="0.2">
      <c r="A828" s="8" t="s">
        <v>94</v>
      </c>
      <c r="B828" s="1">
        <f t="shared" si="12"/>
        <v>0</v>
      </c>
      <c r="C828" s="1"/>
      <c r="D828" s="1"/>
      <c r="E828" s="1"/>
      <c r="F828" s="1"/>
    </row>
    <row r="829" spans="1:6" ht="22.5" x14ac:dyDescent="0.2">
      <c r="A829" s="8" t="s">
        <v>95</v>
      </c>
      <c r="B829" s="1">
        <f t="shared" si="12"/>
        <v>0</v>
      </c>
      <c r="C829" s="1"/>
      <c r="D829" s="1"/>
      <c r="E829" s="1"/>
      <c r="F829" s="1"/>
    </row>
    <row r="830" spans="1:6" ht="22.5" x14ac:dyDescent="0.2">
      <c r="A830" s="8" t="s">
        <v>96</v>
      </c>
      <c r="B830" s="1">
        <f t="shared" si="12"/>
        <v>0</v>
      </c>
      <c r="C830" s="1"/>
      <c r="D830" s="1"/>
      <c r="E830" s="1"/>
      <c r="F830" s="1"/>
    </row>
    <row r="831" spans="1:6" x14ac:dyDescent="0.2">
      <c r="A831" s="6" t="s">
        <v>16</v>
      </c>
      <c r="B831" s="15">
        <f t="shared" si="12"/>
        <v>0</v>
      </c>
      <c r="C831" s="15">
        <v>0</v>
      </c>
      <c r="D831" s="15">
        <v>0</v>
      </c>
      <c r="E831" s="15">
        <v>0</v>
      </c>
      <c r="F831" s="15">
        <v>0</v>
      </c>
    </row>
    <row r="832" spans="1:6" x14ac:dyDescent="0.2">
      <c r="A832" s="8" t="s">
        <v>12</v>
      </c>
      <c r="B832" s="1"/>
      <c r="C832" s="1"/>
      <c r="D832" s="1"/>
      <c r="E832" s="1"/>
      <c r="F832" s="1"/>
    </row>
    <row r="833" spans="1:6" ht="33.75" x14ac:dyDescent="0.2">
      <c r="A833" s="8" t="s">
        <v>61</v>
      </c>
      <c r="B833" s="1">
        <f t="shared" si="12"/>
        <v>0</v>
      </c>
      <c r="C833" s="1"/>
      <c r="D833" s="1"/>
      <c r="E833" s="1"/>
      <c r="F833" s="1"/>
    </row>
    <row r="834" spans="1:6" ht="22.5" x14ac:dyDescent="0.2">
      <c r="A834" s="6" t="s">
        <v>62</v>
      </c>
      <c r="B834" s="15">
        <v>0</v>
      </c>
      <c r="C834" s="15">
        <v>0</v>
      </c>
      <c r="D834" s="15">
        <v>0</v>
      </c>
      <c r="E834" s="15">
        <v>0</v>
      </c>
      <c r="F834" s="15">
        <v>0</v>
      </c>
    </row>
    <row r="835" spans="1:6" x14ac:dyDescent="0.2">
      <c r="A835" s="19" t="s">
        <v>129</v>
      </c>
      <c r="B835" s="20">
        <f t="shared" si="12"/>
        <v>0</v>
      </c>
      <c r="C835" s="20">
        <f>C836+C841+C843+C844+C845+C852+C853+C864+C869+C872+C875+C881+C882+C892+C895</f>
        <v>0</v>
      </c>
      <c r="D835" s="20">
        <f>D836+D841+D843+D844+D845+D852+D853+D864+D869+D872+D875+D881+D882+D892+D895</f>
        <v>0</v>
      </c>
      <c r="E835" s="20">
        <f>E836+E841+E843+E844+E845+E852+E853+E864+E869+E872+E875+E881+E882+E892+E895</f>
        <v>0</v>
      </c>
      <c r="F835" s="20">
        <f>F836+F841+F843+F844+F845+F852+F853+F864+F869+F872+F875+F881+F882+F892+F895</f>
        <v>0</v>
      </c>
    </row>
    <row r="836" spans="1:6" ht="22.5" x14ac:dyDescent="0.2">
      <c r="A836" s="6" t="s">
        <v>11</v>
      </c>
      <c r="B836" s="15">
        <f t="shared" si="12"/>
        <v>0</v>
      </c>
      <c r="C836" s="15">
        <f>SUM(C837:C840)</f>
        <v>0</v>
      </c>
      <c r="D836" s="15">
        <f>SUM(D837:D840)</f>
        <v>0</v>
      </c>
      <c r="E836" s="15">
        <f>SUM(E837:E840)</f>
        <v>0</v>
      </c>
      <c r="F836" s="15">
        <f>SUM(F837:F840)</f>
        <v>0</v>
      </c>
    </row>
    <row r="837" spans="1:6" x14ac:dyDescent="0.2">
      <c r="A837" s="8" t="s">
        <v>12</v>
      </c>
      <c r="B837" s="1">
        <f t="shared" si="12"/>
        <v>0</v>
      </c>
      <c r="C837" s="1"/>
      <c r="D837" s="1"/>
      <c r="E837" s="1"/>
      <c r="F837" s="1"/>
    </row>
    <row r="838" spans="1:6" x14ac:dyDescent="0.2">
      <c r="A838" s="8" t="s">
        <v>43</v>
      </c>
      <c r="B838" s="1">
        <f t="shared" si="12"/>
        <v>0</v>
      </c>
      <c r="C838" s="1"/>
      <c r="D838" s="1"/>
      <c r="E838" s="1"/>
      <c r="F838" s="1"/>
    </row>
    <row r="839" spans="1:6" x14ac:dyDescent="0.2">
      <c r="A839" s="8" t="s">
        <v>44</v>
      </c>
      <c r="B839" s="1">
        <f t="shared" si="12"/>
        <v>0</v>
      </c>
      <c r="C839" s="1"/>
      <c r="D839" s="1"/>
      <c r="E839" s="1"/>
      <c r="F839" s="1"/>
    </row>
    <row r="840" spans="1:6" ht="22.5" x14ac:dyDescent="0.2">
      <c r="A840" s="8" t="s">
        <v>45</v>
      </c>
      <c r="B840" s="1">
        <f t="shared" si="12"/>
        <v>0</v>
      </c>
      <c r="C840" s="1"/>
      <c r="D840" s="1"/>
      <c r="E840" s="1"/>
      <c r="F840" s="1"/>
    </row>
    <row r="841" spans="1:6" x14ac:dyDescent="0.2">
      <c r="A841" s="6" t="s">
        <v>13</v>
      </c>
      <c r="B841" s="15">
        <f t="shared" si="12"/>
        <v>0</v>
      </c>
      <c r="C841" s="15">
        <v>0</v>
      </c>
      <c r="D841" s="15">
        <v>0</v>
      </c>
      <c r="E841" s="15">
        <v>0</v>
      </c>
      <c r="F841" s="15">
        <v>0</v>
      </c>
    </row>
    <row r="842" spans="1:6" x14ac:dyDescent="0.2">
      <c r="A842" s="8" t="s">
        <v>12</v>
      </c>
      <c r="B842" s="1"/>
      <c r="C842" s="1"/>
      <c r="D842" s="1"/>
      <c r="E842" s="1"/>
      <c r="F842" s="1"/>
    </row>
    <row r="843" spans="1:6" x14ac:dyDescent="0.2">
      <c r="A843" s="6" t="s">
        <v>37</v>
      </c>
      <c r="B843" s="15">
        <f t="shared" si="12"/>
        <v>0</v>
      </c>
      <c r="C843" s="15">
        <v>0</v>
      </c>
      <c r="D843" s="15">
        <v>0</v>
      </c>
      <c r="E843" s="15">
        <v>0</v>
      </c>
      <c r="F843" s="15">
        <v>0</v>
      </c>
    </row>
    <row r="844" spans="1:6" x14ac:dyDescent="0.2">
      <c r="A844" s="6" t="s">
        <v>38</v>
      </c>
      <c r="B844" s="15">
        <f t="shared" si="12"/>
        <v>0</v>
      </c>
      <c r="C844" s="15">
        <v>0</v>
      </c>
      <c r="D844" s="15">
        <v>0</v>
      </c>
      <c r="E844" s="15">
        <v>0</v>
      </c>
      <c r="F844" s="15">
        <v>0</v>
      </c>
    </row>
    <row r="845" spans="1:6" x14ac:dyDescent="0.2">
      <c r="A845" s="6" t="s">
        <v>6</v>
      </c>
      <c r="B845" s="15">
        <f t="shared" si="12"/>
        <v>0</v>
      </c>
      <c r="C845" s="15">
        <v>0</v>
      </c>
      <c r="D845" s="15">
        <v>0</v>
      </c>
      <c r="E845" s="15">
        <v>0</v>
      </c>
      <c r="F845" s="15">
        <v>0</v>
      </c>
    </row>
    <row r="846" spans="1:6" x14ac:dyDescent="0.2">
      <c r="A846" s="8" t="s">
        <v>10</v>
      </c>
      <c r="B846" s="1"/>
      <c r="C846" s="1"/>
      <c r="D846" s="1"/>
      <c r="E846" s="1"/>
      <c r="F846" s="1"/>
    </row>
    <row r="847" spans="1:6" ht="22.5" x14ac:dyDescent="0.2">
      <c r="A847" s="8" t="s">
        <v>55</v>
      </c>
      <c r="B847" s="1">
        <f t="shared" si="12"/>
        <v>0</v>
      </c>
      <c r="C847" s="1"/>
      <c r="D847" s="1"/>
      <c r="E847" s="1"/>
      <c r="F847" s="1"/>
    </row>
    <row r="848" spans="1:6" x14ac:dyDescent="0.2">
      <c r="A848" s="8" t="s">
        <v>56</v>
      </c>
      <c r="B848" s="1">
        <f t="shared" si="12"/>
        <v>0</v>
      </c>
      <c r="C848" s="1"/>
      <c r="D848" s="1"/>
      <c r="E848" s="1"/>
      <c r="F848" s="1"/>
    </row>
    <row r="849" spans="1:6" ht="22.5" x14ac:dyDescent="0.2">
      <c r="A849" s="8" t="s">
        <v>69</v>
      </c>
      <c r="B849" s="1">
        <f t="shared" ref="B849:B898" si="13">SUM(C849:F849)</f>
        <v>0</v>
      </c>
      <c r="C849" s="1"/>
      <c r="D849" s="1"/>
      <c r="E849" s="1"/>
      <c r="F849" s="1"/>
    </row>
    <row r="850" spans="1:6" ht="22.5" x14ac:dyDescent="0.2">
      <c r="A850" s="8" t="s">
        <v>57</v>
      </c>
      <c r="B850" s="1">
        <f t="shared" si="13"/>
        <v>0</v>
      </c>
      <c r="C850" s="1"/>
      <c r="D850" s="1"/>
      <c r="E850" s="1"/>
      <c r="F850" s="1"/>
    </row>
    <row r="851" spans="1:6" x14ac:dyDescent="0.2">
      <c r="A851" s="8" t="s">
        <v>70</v>
      </c>
      <c r="B851" s="1">
        <f t="shared" si="13"/>
        <v>0</v>
      </c>
      <c r="C851" s="1"/>
      <c r="D851" s="1"/>
      <c r="E851" s="1"/>
      <c r="F851" s="1"/>
    </row>
    <row r="852" spans="1:6" x14ac:dyDescent="0.2">
      <c r="A852" s="6" t="s">
        <v>66</v>
      </c>
      <c r="B852" s="15">
        <f t="shared" si="13"/>
        <v>0</v>
      </c>
      <c r="C852" s="15">
        <v>0</v>
      </c>
      <c r="D852" s="15">
        <v>0</v>
      </c>
      <c r="E852" s="15">
        <v>0</v>
      </c>
      <c r="F852" s="15">
        <v>0</v>
      </c>
    </row>
    <row r="853" spans="1:6" ht="22.5" x14ac:dyDescent="0.2">
      <c r="A853" s="6" t="s">
        <v>39</v>
      </c>
      <c r="B853" s="15">
        <f t="shared" si="13"/>
        <v>0</v>
      </c>
      <c r="C853" s="15">
        <v>0</v>
      </c>
      <c r="D853" s="15">
        <v>0</v>
      </c>
      <c r="E853" s="15">
        <v>0</v>
      </c>
      <c r="F853" s="15">
        <v>0</v>
      </c>
    </row>
    <row r="854" spans="1:6" ht="22.5" x14ac:dyDescent="0.2">
      <c r="A854" s="8" t="s">
        <v>71</v>
      </c>
      <c r="B854" s="1">
        <f t="shared" si="13"/>
        <v>0</v>
      </c>
      <c r="C854" s="1"/>
      <c r="D854" s="1"/>
      <c r="E854" s="1"/>
      <c r="F854" s="1"/>
    </row>
    <row r="855" spans="1:6" ht="22.5" x14ac:dyDescent="0.2">
      <c r="A855" s="8" t="s">
        <v>72</v>
      </c>
      <c r="B855" s="1">
        <f t="shared" si="13"/>
        <v>0</v>
      </c>
      <c r="C855" s="1"/>
      <c r="D855" s="1"/>
      <c r="E855" s="1"/>
      <c r="F855" s="1"/>
    </row>
    <row r="856" spans="1:6" ht="33.75" x14ac:dyDescent="0.2">
      <c r="A856" s="8" t="s">
        <v>73</v>
      </c>
      <c r="B856" s="1">
        <f t="shared" si="13"/>
        <v>0</v>
      </c>
      <c r="C856" s="1"/>
      <c r="D856" s="1"/>
      <c r="E856" s="1"/>
      <c r="F856" s="1"/>
    </row>
    <row r="857" spans="1:6" ht="33.75" x14ac:dyDescent="0.2">
      <c r="A857" s="8" t="s">
        <v>74</v>
      </c>
      <c r="B857" s="1">
        <f t="shared" si="13"/>
        <v>0</v>
      </c>
      <c r="C857" s="1"/>
      <c r="D857" s="1"/>
      <c r="E857" s="1"/>
      <c r="F857" s="1"/>
    </row>
    <row r="858" spans="1:6" ht="22.5" x14ac:dyDescent="0.2">
      <c r="A858" s="8" t="s">
        <v>75</v>
      </c>
      <c r="B858" s="1">
        <f t="shared" si="13"/>
        <v>0</v>
      </c>
      <c r="C858" s="1"/>
      <c r="D858" s="1"/>
      <c r="E858" s="1"/>
      <c r="F858" s="1"/>
    </row>
    <row r="859" spans="1:6" x14ac:dyDescent="0.2">
      <c r="A859" s="8" t="s">
        <v>76</v>
      </c>
      <c r="B859" s="1">
        <f t="shared" si="13"/>
        <v>0</v>
      </c>
      <c r="C859" s="1"/>
      <c r="D859" s="1"/>
      <c r="E859" s="1"/>
      <c r="F859" s="1"/>
    </row>
    <row r="860" spans="1:6" ht="22.5" x14ac:dyDescent="0.2">
      <c r="A860" s="8" t="s">
        <v>77</v>
      </c>
      <c r="B860" s="1">
        <f t="shared" si="13"/>
        <v>0</v>
      </c>
      <c r="C860" s="1"/>
      <c r="D860" s="1"/>
      <c r="E860" s="1"/>
      <c r="F860" s="1"/>
    </row>
    <row r="861" spans="1:6" x14ac:dyDescent="0.2">
      <c r="A861" s="8" t="s">
        <v>78</v>
      </c>
      <c r="B861" s="1">
        <f t="shared" si="13"/>
        <v>0</v>
      </c>
      <c r="C861" s="1"/>
      <c r="D861" s="1"/>
      <c r="E861" s="1"/>
      <c r="F861" s="1"/>
    </row>
    <row r="862" spans="1:6" x14ac:dyDescent="0.2">
      <c r="A862" s="8" t="s">
        <v>79</v>
      </c>
      <c r="B862" s="1">
        <f t="shared" si="13"/>
        <v>0</v>
      </c>
      <c r="C862" s="1"/>
      <c r="D862" s="1"/>
      <c r="E862" s="1"/>
      <c r="F862" s="1"/>
    </row>
    <row r="863" spans="1:6" ht="22.5" x14ac:dyDescent="0.2">
      <c r="A863" s="8" t="s">
        <v>80</v>
      </c>
      <c r="B863" s="1">
        <f t="shared" si="13"/>
        <v>0</v>
      </c>
      <c r="C863" s="1"/>
      <c r="D863" s="1"/>
      <c r="E863" s="1"/>
      <c r="F863" s="1"/>
    </row>
    <row r="864" spans="1:6" x14ac:dyDescent="0.2">
      <c r="A864" s="6" t="s">
        <v>40</v>
      </c>
      <c r="B864" s="15">
        <f t="shared" si="13"/>
        <v>0</v>
      </c>
      <c r="C864" s="15">
        <v>0</v>
      </c>
      <c r="D864" s="15">
        <v>0</v>
      </c>
      <c r="E864" s="15">
        <v>0</v>
      </c>
      <c r="F864" s="15">
        <v>0</v>
      </c>
    </row>
    <row r="865" spans="1:6" ht="33.75" x14ac:dyDescent="0.2">
      <c r="A865" s="8" t="s">
        <v>81</v>
      </c>
      <c r="B865" s="1">
        <f t="shared" si="13"/>
        <v>0</v>
      </c>
      <c r="C865" s="1"/>
      <c r="D865" s="1"/>
      <c r="E865" s="1"/>
      <c r="F865" s="1"/>
    </row>
    <row r="866" spans="1:6" ht="33.75" x14ac:dyDescent="0.2">
      <c r="A866" s="8" t="s">
        <v>82</v>
      </c>
      <c r="B866" s="1">
        <f t="shared" si="13"/>
        <v>0</v>
      </c>
      <c r="C866" s="1"/>
      <c r="D866" s="1"/>
      <c r="E866" s="1"/>
      <c r="F866" s="1"/>
    </row>
    <row r="867" spans="1:6" x14ac:dyDescent="0.2">
      <c r="A867" s="8" t="s">
        <v>83</v>
      </c>
      <c r="B867" s="1">
        <f t="shared" si="13"/>
        <v>0</v>
      </c>
      <c r="C867" s="11"/>
      <c r="D867" s="11"/>
      <c r="E867" s="11"/>
      <c r="F867" s="11"/>
    </row>
    <row r="868" spans="1:6" ht="22.5" x14ac:dyDescent="0.2">
      <c r="A868" s="8" t="s">
        <v>84</v>
      </c>
      <c r="B868" s="1">
        <f t="shared" si="13"/>
        <v>0</v>
      </c>
      <c r="C868" s="11"/>
      <c r="D868" s="11"/>
      <c r="E868" s="11"/>
      <c r="F868" s="11"/>
    </row>
    <row r="869" spans="1:6" x14ac:dyDescent="0.2">
      <c r="A869" s="9" t="s">
        <v>58</v>
      </c>
      <c r="B869" s="15">
        <f t="shared" si="13"/>
        <v>0</v>
      </c>
      <c r="C869" s="15">
        <v>0</v>
      </c>
      <c r="D869" s="15">
        <v>0</v>
      </c>
      <c r="E869" s="15">
        <v>0</v>
      </c>
      <c r="F869" s="15">
        <v>0</v>
      </c>
    </row>
    <row r="870" spans="1:6" x14ac:dyDescent="0.2">
      <c r="A870" s="8" t="s">
        <v>12</v>
      </c>
      <c r="B870" s="1"/>
      <c r="C870" s="1"/>
      <c r="D870" s="1"/>
      <c r="E870" s="1"/>
      <c r="F870" s="1"/>
    </row>
    <row r="871" spans="1:6" ht="22.5" x14ac:dyDescent="0.2">
      <c r="A871" s="8" t="s">
        <v>59</v>
      </c>
      <c r="B871" s="1">
        <f t="shared" si="13"/>
        <v>0</v>
      </c>
      <c r="C871" s="1"/>
      <c r="D871" s="1"/>
      <c r="E871" s="1"/>
      <c r="F871" s="1"/>
    </row>
    <row r="872" spans="1:6" x14ac:dyDescent="0.2">
      <c r="A872" s="6" t="s">
        <v>41</v>
      </c>
      <c r="B872" s="15">
        <f t="shared" si="13"/>
        <v>0</v>
      </c>
      <c r="C872" s="15">
        <v>0</v>
      </c>
      <c r="D872" s="15">
        <v>0</v>
      </c>
      <c r="E872" s="15">
        <v>0</v>
      </c>
      <c r="F872" s="15">
        <v>0</v>
      </c>
    </row>
    <row r="873" spans="1:6" ht="22.5" x14ac:dyDescent="0.2">
      <c r="A873" s="8" t="s">
        <v>85</v>
      </c>
      <c r="B873" s="1">
        <f t="shared" si="13"/>
        <v>0</v>
      </c>
      <c r="C873" s="1"/>
      <c r="D873" s="1"/>
      <c r="E873" s="1"/>
      <c r="F873" s="1"/>
    </row>
    <row r="874" spans="1:6" ht="22.5" x14ac:dyDescent="0.2">
      <c r="A874" s="8" t="s">
        <v>86</v>
      </c>
      <c r="B874" s="1">
        <f t="shared" si="13"/>
        <v>0</v>
      </c>
      <c r="C874" s="1"/>
      <c r="D874" s="1"/>
      <c r="E874" s="1"/>
      <c r="F874" s="1"/>
    </row>
    <row r="875" spans="1:6" ht="22.5" x14ac:dyDescent="0.2">
      <c r="A875" s="6" t="s">
        <v>60</v>
      </c>
      <c r="B875" s="15">
        <f t="shared" si="13"/>
        <v>0</v>
      </c>
      <c r="C875" s="15">
        <f>SUM(C877:C880)</f>
        <v>0</v>
      </c>
      <c r="D875" s="15">
        <f>SUM(D877:D880)</f>
        <v>0</v>
      </c>
      <c r="E875" s="15">
        <f>SUM(E877:E880)</f>
        <v>0</v>
      </c>
      <c r="F875" s="15">
        <f>SUM(F877:F880)</f>
        <v>0</v>
      </c>
    </row>
    <row r="876" spans="1:6" x14ac:dyDescent="0.2">
      <c r="A876" s="8" t="s">
        <v>12</v>
      </c>
      <c r="B876" s="1"/>
      <c r="C876" s="1"/>
      <c r="D876" s="1"/>
      <c r="E876" s="1"/>
      <c r="F876" s="1"/>
    </row>
    <row r="877" spans="1:6" ht="22.5" x14ac:dyDescent="0.2">
      <c r="A877" s="8" t="s">
        <v>87</v>
      </c>
      <c r="B877" s="1">
        <f t="shared" si="13"/>
        <v>0</v>
      </c>
      <c r="C877" s="1"/>
      <c r="D877" s="1"/>
      <c r="E877" s="1"/>
      <c r="F877" s="1"/>
    </row>
    <row r="878" spans="1:6" x14ac:dyDescent="0.2">
      <c r="A878" s="8" t="s">
        <v>68</v>
      </c>
      <c r="B878" s="1">
        <f t="shared" si="13"/>
        <v>0</v>
      </c>
      <c r="C878" s="1"/>
      <c r="D878" s="1"/>
      <c r="E878" s="1"/>
      <c r="F878" s="1"/>
    </row>
    <row r="879" spans="1:6" ht="22.5" x14ac:dyDescent="0.2">
      <c r="A879" s="8" t="s">
        <v>88</v>
      </c>
      <c r="B879" s="1">
        <f t="shared" si="13"/>
        <v>0</v>
      </c>
      <c r="C879" s="1"/>
      <c r="D879" s="1"/>
      <c r="E879" s="1"/>
      <c r="F879" s="1"/>
    </row>
    <row r="880" spans="1:6" x14ac:dyDescent="0.2">
      <c r="A880" s="8" t="s">
        <v>42</v>
      </c>
      <c r="B880" s="1">
        <f t="shared" si="13"/>
        <v>0</v>
      </c>
      <c r="C880" s="1"/>
      <c r="D880" s="1"/>
      <c r="E880" s="1"/>
      <c r="F880" s="1"/>
    </row>
    <row r="881" spans="1:6" x14ac:dyDescent="0.2">
      <c r="A881" s="6" t="s">
        <v>14</v>
      </c>
      <c r="B881" s="15">
        <f t="shared" si="13"/>
        <v>0</v>
      </c>
      <c r="C881" s="15">
        <v>0</v>
      </c>
      <c r="D881" s="15">
        <v>0</v>
      </c>
      <c r="E881" s="15">
        <v>0</v>
      </c>
      <c r="F881" s="15">
        <v>0</v>
      </c>
    </row>
    <row r="882" spans="1:6" x14ac:dyDescent="0.2">
      <c r="A882" s="6" t="s">
        <v>15</v>
      </c>
      <c r="B882" s="15">
        <f t="shared" si="13"/>
        <v>0</v>
      </c>
      <c r="C882" s="15">
        <f>SUM(C884:C891)</f>
        <v>0</v>
      </c>
      <c r="D882" s="15">
        <f>SUM(D884:D891)</f>
        <v>0</v>
      </c>
      <c r="E882" s="15">
        <f>SUM(E884:E891)</f>
        <v>0</v>
      </c>
      <c r="F882" s="15">
        <f>SUM(F884:F891)</f>
        <v>0</v>
      </c>
    </row>
    <row r="883" spans="1:6" x14ac:dyDescent="0.2">
      <c r="A883" s="8" t="s">
        <v>12</v>
      </c>
      <c r="B883" s="1"/>
      <c r="C883" s="1"/>
      <c r="D883" s="1"/>
      <c r="E883" s="1"/>
      <c r="F883" s="1"/>
    </row>
    <row r="884" spans="1:6" ht="22.5" x14ac:dyDescent="0.2">
      <c r="A884" s="8" t="s">
        <v>89</v>
      </c>
      <c r="B884" s="1">
        <f t="shared" si="13"/>
        <v>0</v>
      </c>
      <c r="C884" s="1"/>
      <c r="D884" s="1"/>
      <c r="E884" s="1"/>
      <c r="F884" s="1"/>
    </row>
    <row r="885" spans="1:6" ht="22.5" x14ac:dyDescent="0.2">
      <c r="A885" s="8" t="s">
        <v>90</v>
      </c>
      <c r="B885" s="1">
        <f t="shared" si="13"/>
        <v>0</v>
      </c>
      <c r="C885" s="1"/>
      <c r="D885" s="1"/>
      <c r="E885" s="1"/>
      <c r="F885" s="1"/>
    </row>
    <row r="886" spans="1:6" ht="22.5" x14ac:dyDescent="0.2">
      <c r="A886" s="8" t="s">
        <v>91</v>
      </c>
      <c r="B886" s="1">
        <f t="shared" si="13"/>
        <v>0</v>
      </c>
      <c r="C886" s="1"/>
      <c r="D886" s="1"/>
      <c r="E886" s="1"/>
      <c r="F886" s="1"/>
    </row>
    <row r="887" spans="1:6" ht="22.5" x14ac:dyDescent="0.2">
      <c r="A887" s="8" t="s">
        <v>92</v>
      </c>
      <c r="B887" s="1">
        <f t="shared" si="13"/>
        <v>0</v>
      </c>
      <c r="C887" s="1"/>
      <c r="D887" s="1"/>
      <c r="E887" s="1"/>
      <c r="F887" s="1"/>
    </row>
    <row r="888" spans="1:6" x14ac:dyDescent="0.2">
      <c r="A888" s="8" t="s">
        <v>93</v>
      </c>
      <c r="B888" s="1">
        <f t="shared" si="13"/>
        <v>0</v>
      </c>
      <c r="C888" s="1"/>
      <c r="D888" s="1"/>
      <c r="E888" s="1"/>
      <c r="F888" s="1"/>
    </row>
    <row r="889" spans="1:6" ht="22.5" x14ac:dyDescent="0.2">
      <c r="A889" s="8" t="s">
        <v>94</v>
      </c>
      <c r="B889" s="1">
        <f t="shared" si="13"/>
        <v>0</v>
      </c>
      <c r="C889" s="1"/>
      <c r="D889" s="1"/>
      <c r="E889" s="1"/>
      <c r="F889" s="1"/>
    </row>
    <row r="890" spans="1:6" ht="22.5" x14ac:dyDescent="0.2">
      <c r="A890" s="8" t="s">
        <v>95</v>
      </c>
      <c r="B890" s="1">
        <f t="shared" si="13"/>
        <v>0</v>
      </c>
      <c r="C890" s="1"/>
      <c r="D890" s="1"/>
      <c r="E890" s="1"/>
      <c r="F890" s="1"/>
    </row>
    <row r="891" spans="1:6" ht="22.5" x14ac:dyDescent="0.2">
      <c r="A891" s="8" t="s">
        <v>96</v>
      </c>
      <c r="B891" s="1">
        <f t="shared" si="13"/>
        <v>0</v>
      </c>
      <c r="C891" s="1"/>
      <c r="D891" s="1"/>
      <c r="E891" s="1"/>
      <c r="F891" s="1"/>
    </row>
    <row r="892" spans="1:6" x14ac:dyDescent="0.2">
      <c r="A892" s="6" t="s">
        <v>16</v>
      </c>
      <c r="B892" s="15">
        <f t="shared" si="13"/>
        <v>0</v>
      </c>
      <c r="C892" s="15">
        <v>0</v>
      </c>
      <c r="D892" s="15">
        <v>0</v>
      </c>
      <c r="E892" s="15">
        <v>0</v>
      </c>
      <c r="F892" s="15">
        <v>0</v>
      </c>
    </row>
    <row r="893" spans="1:6" x14ac:dyDescent="0.2">
      <c r="A893" s="8" t="s">
        <v>12</v>
      </c>
      <c r="B893" s="1"/>
      <c r="C893" s="1"/>
      <c r="D893" s="1"/>
      <c r="E893" s="1"/>
      <c r="F893" s="1"/>
    </row>
    <row r="894" spans="1:6" ht="33.75" x14ac:dyDescent="0.2">
      <c r="A894" s="8" t="s">
        <v>61</v>
      </c>
      <c r="B894" s="1">
        <f t="shared" si="13"/>
        <v>0</v>
      </c>
      <c r="C894" s="1"/>
      <c r="D894" s="1"/>
      <c r="E894" s="1"/>
      <c r="F894" s="1"/>
    </row>
    <row r="895" spans="1:6" ht="22.5" x14ac:dyDescent="0.2">
      <c r="A895" s="6" t="s">
        <v>62</v>
      </c>
      <c r="B895" s="15">
        <f t="shared" si="13"/>
        <v>0</v>
      </c>
      <c r="C895" s="15">
        <v>0</v>
      </c>
      <c r="D895" s="15">
        <v>0</v>
      </c>
      <c r="E895" s="15">
        <v>0</v>
      </c>
      <c r="F895" s="15">
        <v>0</v>
      </c>
    </row>
    <row r="896" spans="1:6" x14ac:dyDescent="0.2">
      <c r="A896" s="23" t="s">
        <v>63</v>
      </c>
      <c r="B896" s="22">
        <f t="shared" si="13"/>
        <v>0</v>
      </c>
      <c r="C896" s="22">
        <f>SUM(C897:C898)</f>
        <v>0</v>
      </c>
      <c r="D896" s="22">
        <f>SUM(D897:D898)</f>
        <v>0</v>
      </c>
      <c r="E896" s="22">
        <f>SUM(E897:E898)</f>
        <v>0</v>
      </c>
      <c r="F896" s="22">
        <f>SUM(F897:F898)</f>
        <v>0</v>
      </c>
    </row>
    <row r="897" spans="1:6" x14ac:dyDescent="0.2">
      <c r="A897" s="6" t="s">
        <v>64</v>
      </c>
      <c r="B897" s="15">
        <f t="shared" si="13"/>
        <v>0</v>
      </c>
      <c r="C897" s="15"/>
      <c r="D897" s="15"/>
      <c r="E897" s="15"/>
      <c r="F897" s="15"/>
    </row>
    <row r="898" spans="1:6" ht="22.5" x14ac:dyDescent="0.2">
      <c r="A898" s="6" t="s">
        <v>65</v>
      </c>
      <c r="B898" s="15">
        <f t="shared" si="13"/>
        <v>0</v>
      </c>
      <c r="C898" s="15"/>
      <c r="D898" s="15"/>
      <c r="E898" s="15"/>
      <c r="F898" s="15"/>
    </row>
  </sheetData>
  <mergeCells count="5">
    <mergeCell ref="G2:K3"/>
    <mergeCell ref="A4:A6"/>
    <mergeCell ref="B4:F4"/>
    <mergeCell ref="B5:B6"/>
    <mergeCell ref="C5:F5"/>
  </mergeCells>
  <pageMargins left="0.39370078740157483" right="0.19685039370078741" top="0.59055118110236227" bottom="0.39370078740157483" header="0.31496062992125984" footer="0.51181102362204722"/>
  <pageSetup paperSize="9" scale="93" orientation="portrait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ТАБЛ. 3,4</vt:lpstr>
      <vt:lpstr>ТАБЛ. 2.1</vt:lpstr>
      <vt:lpstr>ТАБЛ. 2 2020</vt:lpstr>
      <vt:lpstr>ТАБЛ. 2019</vt:lpstr>
      <vt:lpstr>ТАБЛ. 2 2018</vt:lpstr>
      <vt:lpstr>тит л 2018</vt:lpstr>
      <vt:lpstr>п.п. 5 (2)</vt:lpstr>
      <vt:lpstr>'п.п. 5 (2)'!Область_печати</vt:lpstr>
      <vt:lpstr>'тит л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2018-09-04T12:51:15Z</cp:lastPrinted>
  <dcterms:created xsi:type="dcterms:W3CDTF">1996-10-08T23:32:33Z</dcterms:created>
  <dcterms:modified xsi:type="dcterms:W3CDTF">2020-10-28T08:27:23Z</dcterms:modified>
</cp:coreProperties>
</file>